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40" firstSheet="1" activeTab="1"/>
  </bookViews>
  <sheets>
    <sheet name="评分表 (村) (2)" sheetId="5" state="hidden" r:id="rId1"/>
    <sheet name="评分表2" sheetId="11" r:id="rId2"/>
    <sheet name="3" sheetId="15" state="hidden" r:id="rId3"/>
    <sheet name="项目" sheetId="12" state="hidden" r:id="rId4"/>
    <sheet name="项目 (2)" sheetId="14" state="hidden" r:id="rId5"/>
    <sheet name="扣分明细" sheetId="13" state="hidden" r:id="rId6"/>
    <sheet name="指标框架（原表）" sheetId="10" state="hidden" r:id="rId7"/>
  </sheets>
  <definedNames>
    <definedName name="_xlnm._FilterDatabase" localSheetId="3" hidden="1">项目!$A$3:$S$22</definedName>
    <definedName name="_xlnm._FilterDatabase" localSheetId="4" hidden="1">'项目 (2)'!$A$3:$S$22</definedName>
    <definedName name="_xlnm.Print_Area" localSheetId="1">评分表2!$A$1:$N$29</definedName>
    <definedName name="_xlnm.Print_Area" localSheetId="2">'3'!$A$1:$N$29</definedName>
  </definedNames>
  <calcPr calcId="144525"/>
</workbook>
</file>

<file path=xl/sharedStrings.xml><?xml version="1.0" encoding="utf-8"?>
<sst xmlns="http://schemas.openxmlformats.org/spreadsheetml/2006/main" count="782" uniqueCount="392">
  <si>
    <t>指标</t>
  </si>
  <si>
    <t>普莲村</t>
  </si>
  <si>
    <t>吉家村</t>
  </si>
  <si>
    <t>石庙村</t>
  </si>
  <si>
    <t>水桥村</t>
  </si>
  <si>
    <t>五里社区</t>
  </si>
  <si>
    <t>管店村</t>
  </si>
  <si>
    <t>普陀村</t>
  </si>
  <si>
    <t>桥坝村</t>
  </si>
  <si>
    <t>金山村</t>
  </si>
  <si>
    <t>古家村</t>
  </si>
  <si>
    <t>金龟村</t>
  </si>
  <si>
    <t>金盆社区</t>
  </si>
  <si>
    <r>
      <rPr>
        <sz val="9"/>
        <rFont val="宋体"/>
        <charset val="134"/>
      </rPr>
      <t>立项程序规范性</t>
    </r>
  </si>
  <si>
    <r>
      <rPr>
        <sz val="9"/>
        <rFont val="宋体"/>
        <charset val="134"/>
      </rPr>
      <t>施工方私自变更实施内容，未按程序报批。</t>
    </r>
  </si>
  <si>
    <r>
      <rPr>
        <sz val="9"/>
        <rFont val="宋体"/>
        <charset val="134"/>
      </rPr>
      <t>方案编制</t>
    </r>
    <r>
      <rPr>
        <sz val="9"/>
        <rFont val="Times New Roman"/>
        <charset val="134"/>
      </rPr>
      <t>2020.5</t>
    </r>
    <r>
      <rPr>
        <sz val="9"/>
        <rFont val="宋体"/>
        <charset val="134"/>
      </rPr>
      <t>，验收</t>
    </r>
    <r>
      <rPr>
        <sz val="9"/>
        <rFont val="Times New Roman"/>
        <charset val="134"/>
      </rPr>
      <t>2022.5</t>
    </r>
    <r>
      <rPr>
        <sz val="9"/>
        <rFont val="宋体"/>
        <charset val="134"/>
      </rPr>
      <t>，申请变更</t>
    </r>
    <r>
      <rPr>
        <sz val="9"/>
        <rFont val="Times New Roman"/>
        <charset val="134"/>
      </rPr>
      <t>2022.6</t>
    </r>
  </si>
  <si>
    <r>
      <rPr>
        <sz val="9"/>
        <rFont val="宋体"/>
        <charset val="134"/>
      </rPr>
      <t>项目有关情况未公示</t>
    </r>
  </si>
  <si>
    <r>
      <rPr>
        <sz val="9"/>
        <rFont val="Times New Roman"/>
        <charset val="134"/>
      </rPr>
      <t>2021.3</t>
    </r>
    <r>
      <rPr>
        <sz val="9"/>
        <rFont val="宋体"/>
        <charset val="134"/>
      </rPr>
      <t>签订施工合同，</t>
    </r>
    <r>
      <rPr>
        <sz val="9"/>
        <rFont val="Times New Roman"/>
        <charset val="134"/>
      </rPr>
      <t>2021.6</t>
    </r>
    <r>
      <rPr>
        <sz val="9"/>
        <rFont val="宋体"/>
        <charset val="134"/>
      </rPr>
      <t>完工，</t>
    </r>
    <r>
      <rPr>
        <sz val="9"/>
        <rFont val="Times New Roman"/>
        <charset val="134"/>
      </rPr>
      <t>2021.9</t>
    </r>
    <r>
      <rPr>
        <sz val="9"/>
        <rFont val="宋体"/>
        <charset val="134"/>
      </rPr>
      <t>请示变更，</t>
    </r>
    <r>
      <rPr>
        <sz val="9"/>
        <rFont val="Times New Roman"/>
        <charset val="134"/>
      </rPr>
      <t>2021.10</t>
    </r>
    <r>
      <rPr>
        <sz val="9"/>
        <rFont val="宋体"/>
        <charset val="134"/>
      </rPr>
      <t>镇委会审议</t>
    </r>
  </si>
  <si>
    <r>
      <rPr>
        <sz val="9"/>
        <rFont val="宋体"/>
        <charset val="134"/>
      </rPr>
      <t>项目有关情况未公示，无立项有关会议记录。</t>
    </r>
  </si>
  <si>
    <r>
      <rPr>
        <sz val="9"/>
        <rFont val="Times New Roman"/>
        <charset val="134"/>
      </rPr>
      <t>1</t>
    </r>
    <r>
      <rPr>
        <sz val="9"/>
        <rFont val="宋体"/>
        <charset val="134"/>
      </rPr>
      <t>、项目立项和变更未经村民或村民代表大会表决通过。</t>
    </r>
    <r>
      <rPr>
        <sz val="9"/>
        <rFont val="Times New Roman"/>
        <charset val="134"/>
      </rPr>
      <t>2</t>
    </r>
    <r>
      <rPr>
        <sz val="9"/>
        <rFont val="宋体"/>
        <charset val="134"/>
      </rPr>
      <t>、原发展球改茹失败，于</t>
    </r>
    <r>
      <rPr>
        <sz val="9"/>
        <rFont val="Times New Roman"/>
        <charset val="134"/>
      </rPr>
      <t>2021.3</t>
    </r>
    <r>
      <rPr>
        <sz val="9"/>
        <rFont val="宋体"/>
        <charset val="134"/>
      </rPr>
      <t>租地</t>
    </r>
    <r>
      <rPr>
        <sz val="9"/>
        <rFont val="Times New Roman"/>
        <charset val="134"/>
      </rPr>
      <t>40</t>
    </r>
    <r>
      <rPr>
        <sz val="9"/>
        <rFont val="宋体"/>
        <charset val="134"/>
      </rPr>
      <t>余亩种植小米辣，未按程序变更。</t>
    </r>
    <r>
      <rPr>
        <sz val="9"/>
        <rFont val="Times New Roman"/>
        <charset val="134"/>
      </rPr>
      <t>3</t>
    </r>
    <r>
      <rPr>
        <sz val="9"/>
        <rFont val="宋体"/>
        <charset val="134"/>
      </rPr>
      <t>、无项目公示资料。</t>
    </r>
  </si>
  <si>
    <r>
      <rPr>
        <sz val="9"/>
        <rFont val="宋体"/>
        <charset val="134"/>
      </rPr>
      <t>项目立项及变更情况均未公示</t>
    </r>
  </si>
  <si>
    <r>
      <rPr>
        <sz val="9"/>
        <rFont val="宋体"/>
        <charset val="134"/>
      </rPr>
      <t>项目立项情况未公示</t>
    </r>
  </si>
  <si>
    <t>小蚕房为老办公室改造，变更项目建设内容未报批。</t>
  </si>
  <si>
    <r>
      <rPr>
        <sz val="9"/>
        <rFont val="Times New Roman"/>
        <charset val="134"/>
      </rPr>
      <t>2020.5.20</t>
    </r>
    <r>
      <rPr>
        <sz val="9"/>
        <rFont val="宋体"/>
        <charset val="134"/>
      </rPr>
      <t>居民代表、两委成员会项目立项研究时同时确定施工方</t>
    </r>
  </si>
  <si>
    <r>
      <rPr>
        <sz val="9"/>
        <rFont val="宋体"/>
        <charset val="134"/>
      </rPr>
      <t>绩效目标合理性</t>
    </r>
  </si>
  <si>
    <r>
      <rPr>
        <sz val="9"/>
        <rFont val="宋体"/>
        <charset val="134"/>
      </rPr>
      <t>实施方案未明确绩效目标</t>
    </r>
  </si>
  <si>
    <r>
      <rPr>
        <sz val="9"/>
        <rFont val="宋体"/>
        <charset val="134"/>
      </rPr>
      <t>未提供实施方案</t>
    </r>
  </si>
  <si>
    <t>狮桥村</t>
  </si>
  <si>
    <t>童家村</t>
  </si>
  <si>
    <r>
      <rPr>
        <sz val="9"/>
        <rFont val="宋体"/>
        <charset val="134"/>
      </rPr>
      <t>绩效指标明确性</t>
    </r>
  </si>
  <si>
    <r>
      <rPr>
        <sz val="9"/>
        <rFont val="宋体"/>
        <charset val="134"/>
      </rPr>
      <t>方案中无完成时效指标</t>
    </r>
  </si>
  <si>
    <r>
      <rPr>
        <sz val="9"/>
        <rFont val="宋体"/>
        <charset val="134"/>
      </rPr>
      <t>方案上无时效指标</t>
    </r>
  </si>
  <si>
    <r>
      <rPr>
        <sz val="9"/>
        <rFont val="宋体"/>
        <charset val="134"/>
      </rPr>
      <t>未提供方案，无法确定时效指标</t>
    </r>
  </si>
  <si>
    <r>
      <rPr>
        <sz val="9"/>
        <rFont val="宋体"/>
        <charset val="134"/>
      </rPr>
      <t>实施方案未明确绩效指标</t>
    </r>
  </si>
  <si>
    <t>天台村</t>
  </si>
  <si>
    <t>百花村</t>
  </si>
  <si>
    <t>中渡社区</t>
  </si>
  <si>
    <r>
      <rPr>
        <sz val="9"/>
        <rFont val="宋体"/>
        <charset val="134"/>
      </rPr>
      <t>预算执行率</t>
    </r>
  </si>
  <si>
    <r>
      <rPr>
        <sz val="9"/>
        <rFont val="宋体"/>
        <charset val="134"/>
      </rPr>
      <t>支付金额</t>
    </r>
    <r>
      <rPr>
        <sz val="9"/>
        <rFont val="Times New Roman"/>
        <charset val="134"/>
      </rPr>
      <t>20</t>
    </r>
    <r>
      <rPr>
        <sz val="9"/>
        <rFont val="宋体"/>
        <charset val="134"/>
      </rPr>
      <t>万元</t>
    </r>
  </si>
  <si>
    <r>
      <rPr>
        <sz val="9"/>
        <rFont val="宋体"/>
        <charset val="134"/>
      </rPr>
      <t>已付</t>
    </r>
    <r>
      <rPr>
        <sz val="9"/>
        <rFont val="Times New Roman"/>
        <charset val="134"/>
      </rPr>
      <t>46.26</t>
    </r>
    <r>
      <rPr>
        <sz val="9"/>
        <rFont val="宋体"/>
        <charset val="134"/>
      </rPr>
      <t>万元</t>
    </r>
  </si>
  <si>
    <r>
      <rPr>
        <sz val="9"/>
        <rFont val="宋体"/>
        <charset val="134"/>
      </rPr>
      <t>只支付了</t>
    </r>
    <r>
      <rPr>
        <sz val="9"/>
        <rFont val="Times New Roman"/>
        <charset val="134"/>
      </rPr>
      <t>19</t>
    </r>
    <r>
      <rPr>
        <sz val="9"/>
        <rFont val="宋体"/>
        <charset val="134"/>
      </rPr>
      <t>万元</t>
    </r>
  </si>
  <si>
    <r>
      <rPr>
        <sz val="9"/>
        <rFont val="宋体"/>
        <charset val="134"/>
      </rPr>
      <t>已支付</t>
    </r>
    <r>
      <rPr>
        <sz val="9"/>
        <rFont val="Times New Roman"/>
        <charset val="134"/>
      </rPr>
      <t>30</t>
    </r>
    <r>
      <rPr>
        <sz val="9"/>
        <rFont val="宋体"/>
        <charset val="134"/>
      </rPr>
      <t>万元</t>
    </r>
  </si>
  <si>
    <r>
      <rPr>
        <sz val="9"/>
        <rFont val="宋体"/>
        <charset val="134"/>
      </rPr>
      <t>支付</t>
    </r>
    <r>
      <rPr>
        <sz val="9"/>
        <rFont val="Times New Roman"/>
        <charset val="134"/>
      </rPr>
      <t>38</t>
    </r>
    <r>
      <rPr>
        <sz val="9"/>
        <rFont val="宋体"/>
        <charset val="134"/>
      </rPr>
      <t>万元</t>
    </r>
  </si>
  <si>
    <r>
      <rPr>
        <sz val="9"/>
        <rFont val="宋体"/>
        <charset val="134"/>
      </rPr>
      <t>支付金额</t>
    </r>
    <r>
      <rPr>
        <sz val="9"/>
        <rFont val="Times New Roman"/>
        <charset val="134"/>
      </rPr>
      <t>0</t>
    </r>
  </si>
  <si>
    <r>
      <rPr>
        <sz val="9"/>
        <rFont val="宋体"/>
        <charset val="134"/>
      </rPr>
      <t>支付</t>
    </r>
    <r>
      <rPr>
        <sz val="9"/>
        <rFont val="Times New Roman"/>
        <charset val="134"/>
      </rPr>
      <t>42</t>
    </r>
    <r>
      <rPr>
        <sz val="9"/>
        <rFont val="宋体"/>
        <charset val="134"/>
      </rPr>
      <t>万元</t>
    </r>
  </si>
  <si>
    <r>
      <rPr>
        <sz val="9"/>
        <rFont val="宋体"/>
        <charset val="134"/>
      </rPr>
      <t>支付</t>
    </r>
    <r>
      <rPr>
        <sz val="9"/>
        <rFont val="Times New Roman"/>
        <charset val="134"/>
      </rPr>
      <t>46.98</t>
    </r>
    <r>
      <rPr>
        <sz val="9"/>
        <rFont val="宋体"/>
        <charset val="134"/>
      </rPr>
      <t>万元</t>
    </r>
  </si>
  <si>
    <t>禄沟村</t>
  </si>
  <si>
    <r>
      <rPr>
        <sz val="9"/>
        <rFont val="宋体"/>
        <charset val="134"/>
      </rPr>
      <t>资金使用合规性</t>
    </r>
  </si>
  <si>
    <r>
      <rPr>
        <sz val="9"/>
        <rFont val="Times New Roman"/>
        <charset val="134"/>
      </rPr>
      <t>2</t>
    </r>
    <r>
      <rPr>
        <sz val="9"/>
        <rFont val="宋体"/>
        <charset val="134"/>
      </rPr>
      <t>笔投资款均打个人账户，且未注明是投资入股款</t>
    </r>
  </si>
  <si>
    <r>
      <rPr>
        <sz val="9"/>
        <rFont val="宋体"/>
        <charset val="134"/>
      </rPr>
      <t>未提供资金使用票据和用途资料</t>
    </r>
  </si>
  <si>
    <r>
      <rPr>
        <sz val="9"/>
        <rFont val="宋体"/>
        <charset val="134"/>
      </rPr>
      <t>重庆桥坝建筑工程有限公司股东为自然人郑建、郑林、陈衍西三人。无代持股协议或入股协议</t>
    </r>
    <r>
      <rPr>
        <sz val="9"/>
        <rFont val="Times New Roman"/>
        <charset val="134"/>
      </rPr>
      <t xml:space="preserve"> </t>
    </r>
    <r>
      <rPr>
        <sz val="9"/>
        <rFont val="宋体"/>
        <charset val="134"/>
      </rPr>
      <t>，未完善法律手续。</t>
    </r>
  </si>
  <si>
    <t>板仓村</t>
  </si>
  <si>
    <t>哑河村</t>
  </si>
  <si>
    <r>
      <rPr>
        <sz val="9"/>
        <rFont val="宋体"/>
        <charset val="134"/>
      </rPr>
      <t>管理制度健全性</t>
    </r>
  </si>
  <si>
    <r>
      <rPr>
        <sz val="9"/>
        <rFont val="宋体"/>
        <charset val="134"/>
      </rPr>
      <t>无该项目有关管理制度</t>
    </r>
  </si>
  <si>
    <r>
      <rPr>
        <sz val="9"/>
        <rFont val="宋体"/>
        <charset val="134"/>
      </rPr>
      <t>无项目有关管理制度</t>
    </r>
  </si>
  <si>
    <t>无项目有关管理制度</t>
  </si>
  <si>
    <r>
      <rPr>
        <sz val="9"/>
        <rFont val="宋体"/>
        <charset val="134"/>
      </rPr>
      <t>制度执行有效性</t>
    </r>
  </si>
  <si>
    <r>
      <rPr>
        <sz val="9"/>
        <rFont val="Times New Roman"/>
        <charset val="134"/>
      </rPr>
      <t>2021.12.31</t>
    </r>
    <r>
      <rPr>
        <sz val="9"/>
        <rFont val="宋体"/>
        <charset val="134"/>
      </rPr>
      <t>只有禄航公司分红</t>
    </r>
    <r>
      <rPr>
        <sz val="9"/>
        <rFont val="Times New Roman"/>
        <charset val="134"/>
      </rPr>
      <t>1</t>
    </r>
    <r>
      <rPr>
        <sz val="9"/>
        <rFont val="宋体"/>
        <charset val="134"/>
      </rPr>
      <t>万元，少</t>
    </r>
    <r>
      <rPr>
        <sz val="9"/>
        <rFont val="Times New Roman"/>
        <charset val="134"/>
      </rPr>
      <t>0.5</t>
    </r>
    <r>
      <rPr>
        <sz val="9"/>
        <rFont val="宋体"/>
        <charset val="134"/>
      </rPr>
      <t>万元。群波生猪养殖场未分红。</t>
    </r>
  </si>
  <si>
    <r>
      <rPr>
        <sz val="9"/>
        <rFont val="宋体"/>
        <charset val="134"/>
      </rPr>
      <t>验收</t>
    </r>
    <r>
      <rPr>
        <sz val="9"/>
        <rFont val="Times New Roman"/>
        <charset val="134"/>
      </rPr>
      <t>2022.5</t>
    </r>
    <r>
      <rPr>
        <sz val="9"/>
        <rFont val="宋体"/>
        <charset val="134"/>
      </rPr>
      <t>，申请变更</t>
    </r>
    <r>
      <rPr>
        <sz val="9"/>
        <rFont val="Times New Roman"/>
        <charset val="134"/>
      </rPr>
      <t>2022.6</t>
    </r>
  </si>
  <si>
    <r>
      <rPr>
        <sz val="9"/>
        <rFont val="宋体"/>
        <charset val="134"/>
      </rPr>
      <t>无该项目有关管理制度，项目有关情况未公示</t>
    </r>
  </si>
  <si>
    <r>
      <rPr>
        <sz val="9"/>
        <rFont val="宋体"/>
        <charset val="134"/>
      </rPr>
      <t>无该项目有关管理制度，完工后才申请变更项目内容</t>
    </r>
  </si>
  <si>
    <r>
      <rPr>
        <sz val="9"/>
        <rFont val="宋体"/>
        <charset val="134"/>
      </rPr>
      <t>无该项目有关管理制度和立项会议记录，项目有关情况未公示</t>
    </r>
  </si>
  <si>
    <r>
      <rPr>
        <sz val="9"/>
        <rFont val="宋体"/>
        <charset val="134"/>
      </rPr>
      <t>实际完成率</t>
    </r>
  </si>
  <si>
    <r>
      <rPr>
        <sz val="9"/>
        <rFont val="宋体"/>
        <charset val="134"/>
      </rPr>
      <t>施工方私自变更实施内容，实际内容与方案不符。</t>
    </r>
  </si>
  <si>
    <r>
      <rPr>
        <sz val="9"/>
        <rFont val="宋体"/>
        <charset val="134"/>
      </rPr>
      <t>围栏目标</t>
    </r>
    <r>
      <rPr>
        <sz val="9"/>
        <rFont val="Times New Roman"/>
        <charset val="134"/>
      </rPr>
      <t>650</t>
    </r>
    <r>
      <rPr>
        <sz val="9"/>
        <rFont val="宋体"/>
        <charset val="134"/>
      </rPr>
      <t>米，实际</t>
    </r>
    <r>
      <rPr>
        <sz val="9"/>
        <rFont val="Times New Roman"/>
        <charset val="134"/>
      </rPr>
      <t>479</t>
    </r>
    <r>
      <rPr>
        <sz val="9"/>
        <rFont val="宋体"/>
        <charset val="134"/>
      </rPr>
      <t>米，完成率</t>
    </r>
    <r>
      <rPr>
        <sz val="9"/>
        <rFont val="Times New Roman"/>
        <charset val="134"/>
      </rPr>
      <t>74%</t>
    </r>
  </si>
  <si>
    <r>
      <rPr>
        <sz val="9"/>
        <rFont val="宋体"/>
        <charset val="134"/>
      </rPr>
      <t>方案上周转台</t>
    </r>
    <r>
      <rPr>
        <sz val="9"/>
        <rFont val="Times New Roman"/>
        <charset val="134"/>
      </rPr>
      <t>3</t>
    </r>
    <r>
      <rPr>
        <sz val="9"/>
        <rFont val="宋体"/>
        <charset val="134"/>
      </rPr>
      <t>个，实际完成</t>
    </r>
    <r>
      <rPr>
        <sz val="9"/>
        <rFont val="Times New Roman"/>
        <charset val="134"/>
      </rPr>
      <t>2</t>
    </r>
    <r>
      <rPr>
        <sz val="9"/>
        <rFont val="宋体"/>
        <charset val="134"/>
      </rPr>
      <t>个</t>
    </r>
  </si>
  <si>
    <r>
      <rPr>
        <sz val="9"/>
        <rFont val="宋体"/>
        <charset val="134"/>
      </rPr>
      <t>生产便道目标</t>
    </r>
    <r>
      <rPr>
        <sz val="9"/>
        <rFont val="Times New Roman"/>
        <charset val="134"/>
      </rPr>
      <t>850</t>
    </r>
    <r>
      <rPr>
        <sz val="9"/>
        <rFont val="宋体"/>
        <charset val="134"/>
      </rPr>
      <t>米，实际</t>
    </r>
    <r>
      <rPr>
        <sz val="9"/>
        <rFont val="Times New Roman"/>
        <charset val="134"/>
      </rPr>
      <t>810.8</t>
    </r>
    <r>
      <rPr>
        <sz val="9"/>
        <rFont val="宋体"/>
        <charset val="134"/>
      </rPr>
      <t>米</t>
    </r>
  </si>
  <si>
    <r>
      <rPr>
        <sz val="9"/>
        <rFont val="宋体"/>
        <charset val="134"/>
      </rPr>
      <t>无验收资料，无法确定完成情况。</t>
    </r>
  </si>
  <si>
    <r>
      <rPr>
        <sz val="9"/>
        <rFont val="宋体"/>
        <charset val="134"/>
      </rPr>
      <t>小蚕房为原旧房改建，非新建</t>
    </r>
  </si>
  <si>
    <r>
      <rPr>
        <sz val="9"/>
        <rFont val="宋体"/>
        <charset val="134"/>
      </rPr>
      <t>入股芳平养殖场</t>
    </r>
    <r>
      <rPr>
        <sz val="9"/>
        <rFont val="Times New Roman"/>
        <charset val="134"/>
      </rPr>
      <t>12</t>
    </r>
    <r>
      <rPr>
        <sz val="9"/>
        <rFont val="宋体"/>
        <charset val="134"/>
      </rPr>
      <t>万元（因为被投资方资金链断裂投资中断）未完成</t>
    </r>
  </si>
  <si>
    <r>
      <rPr>
        <sz val="9"/>
        <rFont val="宋体"/>
        <charset val="134"/>
      </rPr>
      <t>土地整治约</t>
    </r>
    <r>
      <rPr>
        <sz val="9"/>
        <rFont val="Times New Roman"/>
        <charset val="134"/>
      </rPr>
      <t>150</t>
    </r>
    <r>
      <rPr>
        <sz val="9"/>
        <rFont val="宋体"/>
        <charset val="134"/>
      </rPr>
      <t>亩，种植桃树</t>
    </r>
    <r>
      <rPr>
        <sz val="9"/>
        <rFont val="Times New Roman"/>
        <charset val="134"/>
      </rPr>
      <t>3250</t>
    </r>
    <r>
      <rPr>
        <sz val="9"/>
        <rFont val="宋体"/>
        <charset val="134"/>
      </rPr>
      <t>株、李子树</t>
    </r>
    <r>
      <rPr>
        <sz val="9"/>
        <rFont val="Times New Roman"/>
        <charset val="134"/>
      </rPr>
      <t>3364</t>
    </r>
    <r>
      <rPr>
        <sz val="9"/>
        <rFont val="宋体"/>
        <charset val="134"/>
      </rPr>
      <t>株、柑子树</t>
    </r>
    <r>
      <rPr>
        <sz val="9"/>
        <rFont val="Times New Roman"/>
        <charset val="134"/>
      </rPr>
      <t>2232</t>
    </r>
    <r>
      <rPr>
        <sz val="9"/>
        <rFont val="宋体"/>
        <charset val="134"/>
      </rPr>
      <t>株；未实施半夏栽种和鸡鸭鹅养殖。均未达目标。</t>
    </r>
  </si>
  <si>
    <r>
      <rPr>
        <sz val="9"/>
        <rFont val="宋体"/>
        <charset val="134"/>
      </rPr>
      <t>质量达标率</t>
    </r>
  </si>
  <si>
    <r>
      <rPr>
        <sz val="9"/>
        <rFont val="宋体"/>
        <charset val="134"/>
      </rPr>
      <t>无验收资料，无法确定完成质量。</t>
    </r>
  </si>
  <si>
    <t>石马村</t>
  </si>
  <si>
    <t>横房村</t>
  </si>
  <si>
    <r>
      <rPr>
        <sz val="9"/>
        <rFont val="宋体"/>
        <charset val="134"/>
      </rPr>
      <t>完成及时性</t>
    </r>
  </si>
  <si>
    <r>
      <rPr>
        <sz val="9"/>
        <rFont val="宋体"/>
        <charset val="134"/>
      </rPr>
      <t>方案上</t>
    </r>
    <r>
      <rPr>
        <sz val="9"/>
        <rFont val="Times New Roman"/>
        <charset val="134"/>
      </rPr>
      <t>2020.4</t>
    </r>
    <r>
      <rPr>
        <sz val="9"/>
        <rFont val="宋体"/>
        <charset val="134"/>
      </rPr>
      <t>签订入股合同，实际</t>
    </r>
    <r>
      <rPr>
        <sz val="9"/>
        <rFont val="Times New Roman"/>
        <charset val="134"/>
      </rPr>
      <t>2020.5.8</t>
    </r>
    <r>
      <rPr>
        <sz val="9"/>
        <rFont val="宋体"/>
        <charset val="134"/>
      </rPr>
      <t>签订</t>
    </r>
  </si>
  <si>
    <r>
      <rPr>
        <sz val="9"/>
        <rFont val="宋体"/>
        <charset val="134"/>
      </rPr>
      <t>目标：工期</t>
    </r>
    <r>
      <rPr>
        <sz val="9"/>
        <rFont val="Times New Roman"/>
        <charset val="134"/>
      </rPr>
      <t>10</t>
    </r>
    <r>
      <rPr>
        <sz val="9"/>
        <rFont val="宋体"/>
        <charset val="134"/>
      </rPr>
      <t>个月，</t>
    </r>
    <r>
      <rPr>
        <sz val="9"/>
        <rFont val="Times New Roman"/>
        <charset val="134"/>
      </rPr>
      <t>2020.7</t>
    </r>
    <r>
      <rPr>
        <sz val="9"/>
        <rFont val="宋体"/>
        <charset val="134"/>
      </rPr>
      <t>全部完成。实际：</t>
    </r>
    <r>
      <rPr>
        <sz val="9"/>
        <rFont val="Times New Roman"/>
        <charset val="134"/>
      </rPr>
      <t>2020.9.30</t>
    </r>
    <r>
      <rPr>
        <sz val="9"/>
        <rFont val="宋体"/>
        <charset val="134"/>
      </rPr>
      <t>完成</t>
    </r>
  </si>
  <si>
    <r>
      <rPr>
        <sz val="9"/>
        <rFont val="宋体"/>
        <charset val="134"/>
      </rPr>
      <t>方案中无完成时效指标，无验收资料。无法确定实际完成时间</t>
    </r>
  </si>
  <si>
    <r>
      <rPr>
        <sz val="9"/>
        <rFont val="宋体"/>
        <charset val="134"/>
      </rPr>
      <t>方案</t>
    </r>
    <r>
      <rPr>
        <sz val="9"/>
        <rFont val="Times New Roman"/>
        <charset val="134"/>
      </rPr>
      <t>2020.12</t>
    </r>
    <r>
      <rPr>
        <sz val="9"/>
        <rFont val="宋体"/>
        <charset val="134"/>
      </rPr>
      <t>完成，实际</t>
    </r>
    <r>
      <rPr>
        <sz val="9"/>
        <rFont val="Times New Roman"/>
        <charset val="134"/>
      </rPr>
      <t>2022.5</t>
    </r>
    <r>
      <rPr>
        <sz val="9"/>
        <rFont val="宋体"/>
        <charset val="134"/>
      </rPr>
      <t>月完工</t>
    </r>
  </si>
  <si>
    <r>
      <rPr>
        <sz val="9"/>
        <rFont val="宋体"/>
        <charset val="134"/>
      </rPr>
      <t>方案上无时效指标，目前未完工</t>
    </r>
    <r>
      <rPr>
        <sz val="9"/>
        <rFont val="Times New Roman"/>
        <charset val="134"/>
      </rPr>
      <t xml:space="preserve"> </t>
    </r>
  </si>
  <si>
    <r>
      <rPr>
        <sz val="9"/>
        <rFont val="宋体"/>
        <charset val="134"/>
      </rPr>
      <t>方案</t>
    </r>
    <r>
      <rPr>
        <sz val="9"/>
        <rFont val="Times New Roman"/>
        <charset val="134"/>
      </rPr>
      <t>2020.3</t>
    </r>
    <r>
      <rPr>
        <sz val="9"/>
        <rFont val="宋体"/>
        <charset val="134"/>
      </rPr>
      <t>完工，实际</t>
    </r>
    <r>
      <rPr>
        <sz val="9"/>
        <rFont val="Times New Roman"/>
        <charset val="134"/>
      </rPr>
      <t>2020.6</t>
    </r>
  </si>
  <si>
    <r>
      <rPr>
        <sz val="9"/>
        <rFont val="宋体"/>
        <charset val="134"/>
      </rPr>
      <t>方案</t>
    </r>
    <r>
      <rPr>
        <sz val="9"/>
        <rFont val="Times New Roman"/>
        <charset val="134"/>
      </rPr>
      <t>2020.12.30</t>
    </r>
    <r>
      <rPr>
        <sz val="9"/>
        <rFont val="宋体"/>
        <charset val="134"/>
      </rPr>
      <t>完工，验收报告未注明完工时间。完工时间不明，申请验收</t>
    </r>
    <r>
      <rPr>
        <sz val="9"/>
        <rFont val="Times New Roman"/>
        <charset val="134"/>
      </rPr>
      <t>20201.1.18</t>
    </r>
  </si>
  <si>
    <r>
      <rPr>
        <sz val="9"/>
        <rFont val="宋体"/>
        <charset val="134"/>
      </rPr>
      <t>未提供方案，无法确定时效指标。</t>
    </r>
    <r>
      <rPr>
        <sz val="9"/>
        <rFont val="Times New Roman"/>
        <charset val="134"/>
      </rPr>
      <t>2022.2.10</t>
    </r>
    <r>
      <rPr>
        <sz val="9"/>
        <rFont val="宋体"/>
        <charset val="134"/>
      </rPr>
      <t>竣工，验收</t>
    </r>
    <r>
      <rPr>
        <sz val="9"/>
        <rFont val="Times New Roman"/>
        <charset val="134"/>
      </rPr>
      <t>2022.3.28</t>
    </r>
  </si>
  <si>
    <r>
      <rPr>
        <sz val="9"/>
        <rFont val="宋体"/>
        <charset val="134"/>
      </rPr>
      <t>方案</t>
    </r>
    <r>
      <rPr>
        <sz val="9"/>
        <rFont val="Times New Roman"/>
        <charset val="134"/>
      </rPr>
      <t>2020.6</t>
    </r>
    <r>
      <rPr>
        <sz val="9"/>
        <rFont val="宋体"/>
        <charset val="134"/>
      </rPr>
      <t>前完成，实际</t>
    </r>
    <r>
      <rPr>
        <sz val="9"/>
        <rFont val="Times New Roman"/>
        <charset val="134"/>
      </rPr>
      <t>2020.9</t>
    </r>
    <r>
      <rPr>
        <sz val="9"/>
        <rFont val="宋体"/>
        <charset val="134"/>
      </rPr>
      <t>完工</t>
    </r>
  </si>
  <si>
    <r>
      <rPr>
        <sz val="9"/>
        <rFont val="Times New Roman"/>
        <charset val="134"/>
      </rPr>
      <t>2019</t>
    </r>
    <r>
      <rPr>
        <sz val="9"/>
        <rFont val="宋体"/>
        <charset val="134"/>
      </rPr>
      <t>年资金未提供方案，无法确定时效指标。</t>
    </r>
    <r>
      <rPr>
        <sz val="9"/>
        <rFont val="Times New Roman"/>
        <charset val="134"/>
      </rPr>
      <t>2021.3</t>
    </r>
    <r>
      <rPr>
        <sz val="9"/>
        <rFont val="宋体"/>
        <charset val="134"/>
      </rPr>
      <t>签订施工合同，</t>
    </r>
    <r>
      <rPr>
        <sz val="9"/>
        <rFont val="Times New Roman"/>
        <charset val="134"/>
      </rPr>
      <t>2021.6</t>
    </r>
    <r>
      <rPr>
        <sz val="9"/>
        <rFont val="宋体"/>
        <charset val="134"/>
      </rPr>
      <t>完工，</t>
    </r>
    <r>
      <rPr>
        <sz val="9"/>
        <rFont val="Times New Roman"/>
        <charset val="134"/>
      </rPr>
      <t>2021.9</t>
    </r>
    <r>
      <rPr>
        <sz val="9"/>
        <rFont val="宋体"/>
        <charset val="134"/>
      </rPr>
      <t>请示变更，</t>
    </r>
    <r>
      <rPr>
        <sz val="9"/>
        <rFont val="Times New Roman"/>
        <charset val="134"/>
      </rPr>
      <t>2021.10</t>
    </r>
    <r>
      <rPr>
        <sz val="9"/>
        <rFont val="宋体"/>
        <charset val="134"/>
      </rPr>
      <t>镇委会审议。</t>
    </r>
  </si>
  <si>
    <r>
      <rPr>
        <sz val="9"/>
        <rFont val="宋体"/>
        <charset val="134"/>
      </rPr>
      <t>未提供方案，无法确定时效指标。验收</t>
    </r>
    <r>
      <rPr>
        <sz val="9"/>
        <rFont val="Times New Roman"/>
        <charset val="134"/>
      </rPr>
      <t>2022.5.5</t>
    </r>
  </si>
  <si>
    <r>
      <rPr>
        <sz val="9"/>
        <rFont val="宋体"/>
        <charset val="134"/>
      </rPr>
      <t>方案无完成时效指标。无验收资料，无法确定完成及时性。</t>
    </r>
  </si>
  <si>
    <r>
      <rPr>
        <sz val="9"/>
        <rFont val="宋体"/>
        <charset val="134"/>
      </rPr>
      <t>方案完成</t>
    </r>
    <r>
      <rPr>
        <sz val="9"/>
        <rFont val="Times New Roman"/>
        <charset val="134"/>
      </rPr>
      <t>2020.6</t>
    </r>
    <r>
      <rPr>
        <sz val="9"/>
        <rFont val="宋体"/>
        <charset val="134"/>
      </rPr>
      <t>，实际</t>
    </r>
    <r>
      <rPr>
        <sz val="9"/>
        <rFont val="Times New Roman"/>
        <charset val="134"/>
      </rPr>
      <t>2021.11</t>
    </r>
  </si>
  <si>
    <r>
      <rPr>
        <sz val="9"/>
        <rFont val="宋体"/>
        <charset val="134"/>
      </rPr>
      <t>方案</t>
    </r>
    <r>
      <rPr>
        <sz val="9"/>
        <rFont val="Times New Roman"/>
        <charset val="134"/>
      </rPr>
      <t>2021.2</t>
    </r>
    <r>
      <rPr>
        <sz val="9"/>
        <rFont val="宋体"/>
        <charset val="134"/>
      </rPr>
      <t>完成入股潼南区尊弘建材有限公司，实际</t>
    </r>
    <r>
      <rPr>
        <sz val="9"/>
        <rFont val="Times New Roman"/>
        <charset val="134"/>
      </rPr>
      <t>2021.7</t>
    </r>
  </si>
  <si>
    <r>
      <rPr>
        <sz val="9"/>
        <rFont val="宋体"/>
        <charset val="134"/>
      </rPr>
      <t>方案中</t>
    </r>
    <r>
      <rPr>
        <sz val="9"/>
        <rFont val="Times New Roman"/>
        <charset val="134"/>
      </rPr>
      <t>2020</t>
    </r>
    <r>
      <rPr>
        <sz val="9"/>
        <rFont val="宋体"/>
        <charset val="134"/>
      </rPr>
      <t>年</t>
    </r>
    <r>
      <rPr>
        <sz val="9"/>
        <rFont val="Times New Roman"/>
        <charset val="134"/>
      </rPr>
      <t>5</t>
    </r>
    <r>
      <rPr>
        <sz val="9"/>
        <rFont val="宋体"/>
        <charset val="134"/>
      </rPr>
      <t>月</t>
    </r>
    <r>
      <rPr>
        <sz val="9"/>
        <rFont val="Times New Roman"/>
        <charset val="134"/>
      </rPr>
      <t>20</t>
    </r>
    <r>
      <rPr>
        <sz val="9"/>
        <rFont val="宋体"/>
        <charset val="134"/>
      </rPr>
      <t>日前</t>
    </r>
    <r>
      <rPr>
        <sz val="9"/>
        <rFont val="Times New Roman"/>
        <charset val="134"/>
      </rPr>
      <t>5</t>
    </r>
    <r>
      <rPr>
        <sz val="9"/>
        <rFont val="宋体"/>
        <charset val="134"/>
      </rPr>
      <t>家企业入股，实际</t>
    </r>
    <r>
      <rPr>
        <sz val="9"/>
        <rFont val="Times New Roman"/>
        <charset val="134"/>
      </rPr>
      <t>4</t>
    </r>
    <r>
      <rPr>
        <sz val="9"/>
        <rFont val="宋体"/>
        <charset val="134"/>
      </rPr>
      <t>家</t>
    </r>
    <r>
      <rPr>
        <sz val="9"/>
        <rFont val="Times New Roman"/>
        <charset val="134"/>
      </rPr>
      <t>2020.11</t>
    </r>
    <r>
      <rPr>
        <sz val="9"/>
        <rFont val="宋体"/>
        <charset val="134"/>
      </rPr>
      <t>，</t>
    </r>
    <r>
      <rPr>
        <sz val="9"/>
        <rFont val="Times New Roman"/>
        <charset val="134"/>
      </rPr>
      <t>1</t>
    </r>
    <r>
      <rPr>
        <sz val="9"/>
        <rFont val="宋体"/>
        <charset val="134"/>
      </rPr>
      <t>家</t>
    </r>
    <r>
      <rPr>
        <sz val="9"/>
        <rFont val="Times New Roman"/>
        <charset val="134"/>
      </rPr>
      <t>20201.6</t>
    </r>
  </si>
  <si>
    <t>未实施半夏栽种和鸡鸭鹅养殖。均未达目标。</t>
  </si>
  <si>
    <t>增加村集体收入</t>
  </si>
  <si>
    <t>花椒房21年出租并收取租金，22年始因为承包商花椒收成下滑便停止租用花椒房、目前花椒房处于空置状态（2022年狮桥村集体经济大力发展花椒种植）花椒房后续为集体使用。</t>
  </si>
  <si>
    <t>辣椒种植第一年因病虫害（管理不善）人工成本高（前期市场调查了解不充分）收成不佳，停止种植，沃柑2022年开始挂果。收割机以及拖拉机2021年9月后陆续投入出租使用，收割机150元/亩，拖拉机100/亩，（但是因作物收割时间限制使用时间范围受限，又因道路崎岖使用空间范围受限）</t>
  </si>
  <si>
    <r>
      <rPr>
        <sz val="9"/>
        <rFont val="Times New Roman"/>
        <charset val="134"/>
      </rPr>
      <t>2020</t>
    </r>
    <r>
      <rPr>
        <sz val="9"/>
        <rFont val="宋体"/>
        <charset val="134"/>
      </rPr>
      <t>年辣椒种植因病虫害（管理不善）以及市场价格、销路的影响收入甚微（</t>
    </r>
    <r>
      <rPr>
        <sz val="9"/>
        <rFont val="Times New Roman"/>
        <charset val="134"/>
      </rPr>
      <t>2021</t>
    </r>
    <r>
      <rPr>
        <sz val="9"/>
        <rFont val="宋体"/>
        <charset val="134"/>
      </rPr>
      <t>年收回</t>
    </r>
    <r>
      <rPr>
        <sz val="9"/>
        <rFont val="Times New Roman"/>
        <charset val="134"/>
      </rPr>
      <t>2</t>
    </r>
    <r>
      <rPr>
        <sz val="9"/>
        <rFont val="宋体"/>
        <charset val="134"/>
      </rPr>
      <t>万左右），次年换种花椒</t>
    </r>
    <r>
      <rPr>
        <sz val="9"/>
        <rFont val="Times New Roman"/>
        <charset val="134"/>
      </rPr>
      <t>2021</t>
    </r>
    <r>
      <rPr>
        <sz val="9"/>
        <rFont val="宋体"/>
        <charset val="134"/>
      </rPr>
      <t>年收入</t>
    </r>
    <r>
      <rPr>
        <sz val="9"/>
        <rFont val="Times New Roman"/>
        <charset val="134"/>
      </rPr>
      <t>6</t>
    </r>
    <r>
      <rPr>
        <sz val="9"/>
        <rFont val="宋体"/>
        <charset val="134"/>
      </rPr>
      <t>万左右，柠檬园也因病虫害</t>
    </r>
    <r>
      <rPr>
        <sz val="9"/>
        <rFont val="Times New Roman"/>
        <charset val="134"/>
      </rPr>
      <t>2021</t>
    </r>
    <r>
      <rPr>
        <sz val="9"/>
        <rFont val="宋体"/>
        <charset val="134"/>
      </rPr>
      <t>年收入仅</t>
    </r>
    <r>
      <rPr>
        <sz val="9"/>
        <rFont val="Times New Roman"/>
        <charset val="134"/>
      </rPr>
      <t>6000</t>
    </r>
    <r>
      <rPr>
        <sz val="9"/>
        <rFont val="宋体"/>
        <charset val="134"/>
      </rPr>
      <t>元左右。</t>
    </r>
  </si>
  <si>
    <r>
      <rPr>
        <sz val="9"/>
        <rFont val="Times New Roman"/>
        <charset val="134"/>
      </rPr>
      <t>1</t>
    </r>
    <r>
      <rPr>
        <sz val="9"/>
        <rFont val="宋体"/>
        <charset val="134"/>
      </rPr>
      <t>、原发展球改茹失败。</t>
    </r>
    <r>
      <rPr>
        <sz val="9"/>
        <rFont val="Times New Roman"/>
        <charset val="134"/>
      </rPr>
      <t>2</t>
    </r>
    <r>
      <rPr>
        <sz val="9"/>
        <rFont val="宋体"/>
        <charset val="134"/>
      </rPr>
      <t>、</t>
    </r>
    <r>
      <rPr>
        <sz val="9"/>
        <rFont val="Times New Roman"/>
        <charset val="134"/>
      </rPr>
      <t>2021.3</t>
    </r>
    <r>
      <rPr>
        <sz val="9"/>
        <rFont val="宋体"/>
        <charset val="134"/>
      </rPr>
      <t>租地</t>
    </r>
    <r>
      <rPr>
        <sz val="9"/>
        <rFont val="Times New Roman"/>
        <charset val="134"/>
      </rPr>
      <t>40</t>
    </r>
    <r>
      <rPr>
        <sz val="9"/>
        <rFont val="宋体"/>
        <charset val="134"/>
      </rPr>
      <t>余亩种植小米辣。因土壤差不适合种植辣椒，加之疫情影响，收入低。</t>
    </r>
    <r>
      <rPr>
        <sz val="9"/>
        <rFont val="Times New Roman"/>
        <charset val="134"/>
      </rPr>
      <t>3</t>
    </r>
    <r>
      <rPr>
        <sz val="9"/>
        <rFont val="宋体"/>
        <charset val="134"/>
      </rPr>
      <t>、</t>
    </r>
    <r>
      <rPr>
        <sz val="9"/>
        <rFont val="Times New Roman"/>
        <charset val="134"/>
      </rPr>
      <t>2021.11</t>
    </r>
    <r>
      <rPr>
        <sz val="9"/>
        <rFont val="宋体"/>
        <charset val="134"/>
      </rPr>
      <t>流转</t>
    </r>
    <r>
      <rPr>
        <sz val="9"/>
        <rFont val="Times New Roman"/>
        <charset val="134"/>
      </rPr>
      <t>100</t>
    </r>
    <r>
      <rPr>
        <sz val="9"/>
        <rFont val="宋体"/>
        <charset val="134"/>
      </rPr>
      <t>亩土地种植佛手</t>
    </r>
    <r>
      <rPr>
        <sz val="9"/>
        <rFont val="Times New Roman"/>
        <charset val="134"/>
      </rPr>
      <t>11000</t>
    </r>
    <r>
      <rPr>
        <sz val="9"/>
        <rFont val="宋体"/>
        <charset val="134"/>
      </rPr>
      <t>株，收入情况未知。</t>
    </r>
  </si>
  <si>
    <r>
      <rPr>
        <sz val="9"/>
        <rFont val="宋体"/>
        <charset val="134"/>
      </rPr>
      <t>分红收取不及时，尊弘建材公司</t>
    </r>
    <r>
      <rPr>
        <sz val="9"/>
        <rFont val="Times New Roman"/>
        <charset val="134"/>
      </rPr>
      <t>2021.7-2022.6</t>
    </r>
    <r>
      <rPr>
        <sz val="9"/>
        <rFont val="宋体"/>
        <charset val="134"/>
      </rPr>
      <t>分红</t>
    </r>
    <r>
      <rPr>
        <sz val="9"/>
        <rFont val="Times New Roman"/>
        <charset val="134"/>
      </rPr>
      <t>4.5</t>
    </r>
    <r>
      <rPr>
        <sz val="9"/>
        <rFont val="宋体"/>
        <charset val="134"/>
      </rPr>
      <t>万、黄平刚养殖场</t>
    </r>
    <r>
      <rPr>
        <sz val="9"/>
        <rFont val="Times New Roman"/>
        <charset val="134"/>
      </rPr>
      <t>2021.10-2022.6</t>
    </r>
    <r>
      <rPr>
        <sz val="9"/>
        <rFont val="宋体"/>
        <charset val="134"/>
      </rPr>
      <t>分红共</t>
    </r>
    <r>
      <rPr>
        <sz val="9"/>
        <rFont val="Times New Roman"/>
        <charset val="134"/>
      </rPr>
      <t>1.2</t>
    </r>
    <r>
      <rPr>
        <sz val="9"/>
        <rFont val="宋体"/>
        <charset val="134"/>
      </rPr>
      <t>万未收到。</t>
    </r>
  </si>
  <si>
    <t>大棚建成后主要用于出租，用于培养三角梅，但三角梅销量不好，一直处于亏损状态，进而影响后续大棚出租。</t>
  </si>
  <si>
    <r>
      <rPr>
        <b/>
        <sz val="10"/>
        <rFont val="宋体"/>
        <charset val="134"/>
      </rPr>
      <t>附件</t>
    </r>
    <r>
      <rPr>
        <b/>
        <sz val="10"/>
        <rFont val="Times New Roman"/>
        <charset val="134"/>
      </rPr>
      <t>2</t>
    </r>
  </si>
  <si>
    <r>
      <rPr>
        <b/>
        <sz val="18"/>
        <color rgb="FF000000"/>
        <rFont val="宋体"/>
        <charset val="134"/>
      </rPr>
      <t>重庆市潼南区住房与城乡建设委员会</t>
    </r>
    <r>
      <rPr>
        <b/>
        <sz val="18"/>
        <color rgb="FF000000"/>
        <rFont val="Times New Roman"/>
        <charset val="134"/>
      </rPr>
      <t>2021</t>
    </r>
    <r>
      <rPr>
        <b/>
        <sz val="18"/>
        <color rgb="FF000000"/>
        <rFont val="宋体"/>
        <charset val="134"/>
      </rPr>
      <t>年老旧小区改造专项资金项目支出绩效评价指标评分表</t>
    </r>
  </si>
  <si>
    <r>
      <rPr>
        <b/>
        <sz val="9"/>
        <color rgb="FF000000"/>
        <rFont val="宋体"/>
        <charset val="134"/>
      </rPr>
      <t>一级指标</t>
    </r>
  </si>
  <si>
    <r>
      <rPr>
        <b/>
        <sz val="9"/>
        <color rgb="FF000000"/>
        <rFont val="宋体"/>
        <charset val="134"/>
      </rPr>
      <t>二级指标</t>
    </r>
  </si>
  <si>
    <r>
      <rPr>
        <b/>
        <sz val="9"/>
        <rFont val="宋体"/>
        <charset val="134"/>
      </rPr>
      <t>三级指标</t>
    </r>
  </si>
  <si>
    <r>
      <rPr>
        <b/>
        <sz val="9"/>
        <color rgb="FF000000"/>
        <rFont val="宋体"/>
        <charset val="134"/>
      </rPr>
      <t>四级指标</t>
    </r>
  </si>
  <si>
    <r>
      <rPr>
        <b/>
        <sz val="9"/>
        <color rgb="FF000000"/>
        <rFont val="宋体"/>
        <charset val="134"/>
      </rPr>
      <t>评价内容</t>
    </r>
  </si>
  <si>
    <r>
      <rPr>
        <b/>
        <sz val="9"/>
        <color rgb="FF000000"/>
        <rFont val="宋体"/>
        <charset val="134"/>
      </rPr>
      <t>分值</t>
    </r>
  </si>
  <si>
    <r>
      <rPr>
        <b/>
        <sz val="9"/>
        <color rgb="FF000000"/>
        <rFont val="宋体"/>
        <charset val="134"/>
      </rPr>
      <t>评分方法</t>
    </r>
  </si>
  <si>
    <r>
      <rPr>
        <b/>
        <sz val="9"/>
        <color rgb="FF000000"/>
        <rFont val="宋体"/>
        <charset val="134"/>
      </rPr>
      <t>得分</t>
    </r>
  </si>
  <si>
    <r>
      <rPr>
        <b/>
        <sz val="9"/>
        <color rgb="FF000000"/>
        <rFont val="宋体"/>
        <charset val="134"/>
      </rPr>
      <t>扣分原因</t>
    </r>
  </si>
  <si>
    <r>
      <rPr>
        <b/>
        <sz val="9"/>
        <color rgb="FF000000"/>
        <rFont val="宋体"/>
        <charset val="134"/>
      </rPr>
      <t>方法归类</t>
    </r>
  </si>
  <si>
    <r>
      <rPr>
        <b/>
        <sz val="9"/>
        <color rgb="FF000000"/>
        <rFont val="宋体"/>
        <charset val="134"/>
      </rPr>
      <t>计算公式</t>
    </r>
  </si>
  <si>
    <r>
      <rPr>
        <sz val="9"/>
        <rFont val="宋体"/>
        <charset val="134"/>
      </rPr>
      <t>投入</t>
    </r>
    <r>
      <rPr>
        <sz val="9"/>
        <rFont val="Times New Roman"/>
        <charset val="134"/>
      </rPr>
      <t xml:space="preserve"> </t>
    </r>
    <r>
      <rPr>
        <sz val="9"/>
        <rFont val="宋体"/>
        <charset val="134"/>
      </rPr>
      <t>（</t>
    </r>
    <r>
      <rPr>
        <sz val="9"/>
        <rFont val="Times New Roman"/>
        <charset val="134"/>
      </rPr>
      <t>18</t>
    </r>
    <r>
      <rPr>
        <sz val="9"/>
        <rFont val="宋体"/>
        <charset val="134"/>
      </rPr>
      <t>分）</t>
    </r>
  </si>
  <si>
    <r>
      <rPr>
        <sz val="9"/>
        <rFont val="宋体"/>
        <charset val="134"/>
      </rPr>
      <t>项目立项（</t>
    </r>
    <r>
      <rPr>
        <sz val="9"/>
        <rFont val="Times New Roman"/>
        <charset val="134"/>
      </rPr>
      <t>12</t>
    </r>
    <r>
      <rPr>
        <sz val="9"/>
        <rFont val="宋体"/>
        <charset val="134"/>
      </rPr>
      <t>分）</t>
    </r>
  </si>
  <si>
    <r>
      <rPr>
        <sz val="9"/>
        <rFont val="宋体"/>
        <charset val="134"/>
      </rPr>
      <t>项目立项规范性</t>
    </r>
  </si>
  <si>
    <r>
      <rPr>
        <sz val="9"/>
        <rFont val="宋体"/>
        <charset val="134"/>
      </rPr>
      <t>立项依据充分性</t>
    </r>
  </si>
  <si>
    <r>
      <rPr>
        <sz val="9"/>
        <rFont val="宋体"/>
        <charset val="134"/>
      </rPr>
      <t>项目立项是否符合法律法规、相关政策、发展规划以及部门职责，用以反映和考核项目立项依据情况。</t>
    </r>
  </si>
  <si>
    <r>
      <rPr>
        <sz val="9"/>
        <rFont val="宋体"/>
        <charset val="134"/>
      </rPr>
      <t>分级评分法</t>
    </r>
  </si>
  <si>
    <r>
      <rPr>
        <sz val="9"/>
        <rFont val="宋体"/>
        <charset val="134"/>
      </rPr>
      <t>不完善</t>
    </r>
  </si>
  <si>
    <r>
      <rPr>
        <sz val="9"/>
        <rFont val="宋体"/>
        <charset val="134"/>
      </rPr>
      <t>较完善</t>
    </r>
  </si>
  <si>
    <r>
      <rPr>
        <sz val="9"/>
        <rFont val="宋体"/>
        <charset val="134"/>
      </rPr>
      <t>完善</t>
    </r>
  </si>
  <si>
    <r>
      <rPr>
        <sz val="9"/>
        <rFont val="宋体"/>
        <charset val="134"/>
      </rPr>
      <t>定性指标得分按照以下方法评定：根据指标完成情况分为达成年度指标、部分达成年度指标并具有一定效果、未达成年度指标且效果较差三档，分别按照该指标对应分值区间</t>
    </r>
    <r>
      <rPr>
        <sz val="9"/>
        <rFont val="Times New Roman"/>
        <charset val="134"/>
      </rPr>
      <t>100%-80%</t>
    </r>
    <r>
      <rPr>
        <sz val="9"/>
        <rFont val="宋体"/>
        <charset val="134"/>
      </rPr>
      <t>（含）、</t>
    </r>
    <r>
      <rPr>
        <sz val="9"/>
        <rFont val="Times New Roman"/>
        <charset val="134"/>
      </rPr>
      <t>80%-60%</t>
    </r>
    <r>
      <rPr>
        <sz val="9"/>
        <rFont val="宋体"/>
        <charset val="134"/>
      </rPr>
      <t>（含）、</t>
    </r>
    <r>
      <rPr>
        <sz val="9"/>
        <rFont val="Times New Roman"/>
        <charset val="134"/>
      </rPr>
      <t>60%-0%</t>
    </r>
    <r>
      <rPr>
        <sz val="9"/>
        <rFont val="宋体"/>
        <charset val="134"/>
      </rPr>
      <t>合理确定分值。</t>
    </r>
  </si>
  <si>
    <r>
      <rPr>
        <sz val="9"/>
        <rFont val="宋体"/>
        <charset val="134"/>
      </rPr>
      <t>项目申请、设立过程是否符合相关要求，用以反映和考核项目立项的规范情况。</t>
    </r>
  </si>
  <si>
    <r>
      <rPr>
        <sz val="9"/>
        <rFont val="宋体"/>
        <charset val="134"/>
      </rPr>
      <t>不规范</t>
    </r>
  </si>
  <si>
    <r>
      <rPr>
        <sz val="9"/>
        <rFont val="宋体"/>
        <charset val="134"/>
      </rPr>
      <t>较规范</t>
    </r>
  </si>
  <si>
    <r>
      <rPr>
        <sz val="9"/>
        <rFont val="宋体"/>
        <charset val="134"/>
      </rPr>
      <t>规范</t>
    </r>
  </si>
  <si>
    <r>
      <rPr>
        <sz val="9"/>
        <rFont val="宋体"/>
        <charset val="134"/>
      </rPr>
      <t>项目所设定的绩效目标是否依据充分，是否符合客观实际，用以反映和考核项目绩效目标与项目实施的相符情况。</t>
    </r>
  </si>
  <si>
    <r>
      <rPr>
        <sz val="9"/>
        <rFont val="宋体"/>
        <charset val="134"/>
      </rPr>
      <t>不合理</t>
    </r>
  </si>
  <si>
    <r>
      <rPr>
        <sz val="9"/>
        <rFont val="宋体"/>
        <charset val="134"/>
      </rPr>
      <t>较合理</t>
    </r>
  </si>
  <si>
    <r>
      <rPr>
        <sz val="9"/>
        <rFont val="宋体"/>
        <charset val="134"/>
      </rPr>
      <t>合理</t>
    </r>
  </si>
  <si>
    <r>
      <rPr>
        <sz val="9"/>
        <rFont val="宋体"/>
        <charset val="134"/>
      </rPr>
      <t>依据绩效目标设定的绩效指标是否清晰、细化、可衡量等，用以反映和考核项目绩效目标的明细化情况。</t>
    </r>
  </si>
  <si>
    <r>
      <rPr>
        <sz val="9"/>
        <rFont val="宋体"/>
        <charset val="134"/>
      </rPr>
      <t>不明确</t>
    </r>
  </si>
  <si>
    <r>
      <rPr>
        <sz val="9"/>
        <rFont val="宋体"/>
        <charset val="134"/>
      </rPr>
      <t>较明确</t>
    </r>
  </si>
  <si>
    <r>
      <rPr>
        <sz val="9"/>
        <rFont val="宋体"/>
        <charset val="134"/>
      </rPr>
      <t>明确</t>
    </r>
  </si>
  <si>
    <r>
      <rPr>
        <sz val="9"/>
        <rFont val="宋体"/>
        <charset val="134"/>
      </rPr>
      <t>资金落实（</t>
    </r>
    <r>
      <rPr>
        <sz val="9"/>
        <rFont val="Times New Roman"/>
        <charset val="134"/>
      </rPr>
      <t>6</t>
    </r>
    <r>
      <rPr>
        <sz val="9"/>
        <rFont val="宋体"/>
        <charset val="134"/>
      </rPr>
      <t>分）</t>
    </r>
  </si>
  <si>
    <r>
      <rPr>
        <sz val="9"/>
        <rFont val="宋体"/>
        <charset val="134"/>
      </rPr>
      <t>资金到位率</t>
    </r>
  </si>
  <si>
    <r>
      <rPr>
        <sz val="9"/>
        <rFont val="宋体"/>
        <charset val="134"/>
      </rPr>
      <t>实际到位资金与计划投入资金的比率，用以反映和考核资金落实情况对项目实施的总体保障程度。</t>
    </r>
  </si>
  <si>
    <r>
      <rPr>
        <sz val="9"/>
        <rFont val="宋体"/>
        <charset val="134"/>
      </rPr>
      <t>比率分值法</t>
    </r>
  </si>
  <si>
    <r>
      <rPr>
        <sz val="9"/>
        <rFont val="宋体"/>
        <charset val="134"/>
      </rPr>
      <t>指标得分</t>
    </r>
    <r>
      <rPr>
        <sz val="9"/>
        <rFont val="Times New Roman"/>
        <charset val="134"/>
      </rPr>
      <t>=</t>
    </r>
    <r>
      <rPr>
        <sz val="9"/>
        <rFont val="宋体"/>
        <charset val="134"/>
      </rPr>
      <t>实际到位资金</t>
    </r>
    <r>
      <rPr>
        <sz val="9"/>
        <rFont val="Times New Roman"/>
        <charset val="134"/>
      </rPr>
      <t>/</t>
    </r>
    <r>
      <rPr>
        <sz val="9"/>
        <rFont val="宋体"/>
        <charset val="134"/>
      </rPr>
      <t>计划投入资金</t>
    </r>
    <r>
      <rPr>
        <sz val="9"/>
        <rFont val="Times New Roman"/>
        <charset val="134"/>
      </rPr>
      <t>×100%*</t>
    </r>
    <r>
      <rPr>
        <sz val="9"/>
        <rFont val="宋体"/>
        <charset val="134"/>
      </rPr>
      <t>指标分值</t>
    </r>
    <r>
      <rPr>
        <sz val="9"/>
        <rFont val="Times New Roman"/>
        <charset val="134"/>
      </rPr>
      <t xml:space="preserve">  </t>
    </r>
  </si>
  <si>
    <r>
      <rPr>
        <sz val="9"/>
        <rFont val="宋体"/>
        <charset val="134"/>
      </rPr>
      <t>到位及时率</t>
    </r>
  </si>
  <si>
    <r>
      <rPr>
        <sz val="9"/>
        <rFont val="宋体"/>
        <charset val="134"/>
      </rPr>
      <t>及时到位资金与应到位资金的比率，用以反映和考核项目资金落实的及时性程度。</t>
    </r>
  </si>
  <si>
    <r>
      <rPr>
        <sz val="9"/>
        <rFont val="宋体"/>
        <charset val="134"/>
      </rPr>
      <t>指标得分</t>
    </r>
    <r>
      <rPr>
        <sz val="9"/>
        <rFont val="Times New Roman"/>
        <charset val="134"/>
      </rPr>
      <t>=</t>
    </r>
    <r>
      <rPr>
        <sz val="9"/>
        <rFont val="宋体"/>
        <charset val="134"/>
      </rPr>
      <t>及时到位资金</t>
    </r>
    <r>
      <rPr>
        <sz val="9"/>
        <rFont val="Times New Roman"/>
        <charset val="134"/>
      </rPr>
      <t>/</t>
    </r>
    <r>
      <rPr>
        <sz val="9"/>
        <rFont val="宋体"/>
        <charset val="134"/>
      </rPr>
      <t>应到位资金</t>
    </r>
    <r>
      <rPr>
        <sz val="9"/>
        <rFont val="Times New Roman"/>
        <charset val="134"/>
      </rPr>
      <t>*100%*</t>
    </r>
    <r>
      <rPr>
        <sz val="9"/>
        <rFont val="宋体"/>
        <charset val="134"/>
      </rPr>
      <t>指标分值</t>
    </r>
    <r>
      <rPr>
        <sz val="9"/>
        <rFont val="Times New Roman"/>
        <charset val="134"/>
      </rPr>
      <t xml:space="preserve"> </t>
    </r>
  </si>
  <si>
    <r>
      <rPr>
        <sz val="9"/>
        <rFont val="宋体"/>
        <charset val="134"/>
      </rPr>
      <t>管理</t>
    </r>
    <r>
      <rPr>
        <sz val="9"/>
        <rFont val="Times New Roman"/>
        <charset val="134"/>
      </rPr>
      <t xml:space="preserve"> </t>
    </r>
    <r>
      <rPr>
        <sz val="9"/>
        <rFont val="宋体"/>
        <charset val="134"/>
      </rPr>
      <t>（</t>
    </r>
    <r>
      <rPr>
        <sz val="9"/>
        <rFont val="Times New Roman"/>
        <charset val="134"/>
      </rPr>
      <t>18</t>
    </r>
    <r>
      <rPr>
        <sz val="9"/>
        <rFont val="宋体"/>
        <charset val="134"/>
      </rPr>
      <t>分）</t>
    </r>
  </si>
  <si>
    <r>
      <rPr>
        <sz val="9"/>
        <rFont val="宋体"/>
        <charset val="134"/>
      </rPr>
      <t>业务管理（</t>
    </r>
    <r>
      <rPr>
        <sz val="9"/>
        <rFont val="Times New Roman"/>
        <charset val="134"/>
      </rPr>
      <t>9</t>
    </r>
    <r>
      <rPr>
        <sz val="9"/>
        <rFont val="宋体"/>
        <charset val="134"/>
      </rPr>
      <t>分）</t>
    </r>
  </si>
  <si>
    <r>
      <rPr>
        <sz val="9"/>
        <rFont val="宋体"/>
        <charset val="134"/>
      </rPr>
      <t>项目实施单位的业务管理制度是否健全，用以反映和考核业务管理制度对项目顺利实施的保障情况。</t>
    </r>
  </si>
  <si>
    <r>
      <rPr>
        <sz val="9"/>
        <rFont val="宋体"/>
        <charset val="134"/>
      </rPr>
      <t>不健全</t>
    </r>
  </si>
  <si>
    <r>
      <rPr>
        <sz val="9"/>
        <rFont val="宋体"/>
        <charset val="134"/>
      </rPr>
      <t>较健全</t>
    </r>
  </si>
  <si>
    <r>
      <rPr>
        <sz val="9"/>
        <rFont val="宋体"/>
        <charset val="134"/>
      </rPr>
      <t>健全</t>
    </r>
  </si>
  <si>
    <r>
      <rPr>
        <sz val="9"/>
        <rFont val="宋体"/>
        <charset val="134"/>
      </rPr>
      <t>项目实施是否符合相关管理规定，用以反映和考核相关管理制度的有效执行情况。</t>
    </r>
  </si>
  <si>
    <r>
      <rPr>
        <sz val="9"/>
        <rFont val="宋体"/>
        <charset val="134"/>
      </rPr>
      <t>缺（错）项扣分法</t>
    </r>
  </si>
  <si>
    <r>
      <rPr>
        <sz val="9"/>
        <rFont val="Times New Roman"/>
        <charset val="134"/>
      </rPr>
      <t>4</t>
    </r>
    <r>
      <rPr>
        <sz val="9"/>
        <rFont val="宋体"/>
        <charset val="134"/>
      </rPr>
      <t>处及以上不合规</t>
    </r>
  </si>
  <si>
    <r>
      <rPr>
        <sz val="9"/>
        <rFont val="Times New Roman"/>
        <charset val="134"/>
      </rPr>
      <t>3</t>
    </r>
    <r>
      <rPr>
        <sz val="9"/>
        <rFont val="宋体"/>
        <charset val="134"/>
      </rPr>
      <t>处不合规</t>
    </r>
  </si>
  <si>
    <r>
      <rPr>
        <sz val="9"/>
        <rFont val="Times New Roman"/>
        <charset val="134"/>
      </rPr>
      <t>2</t>
    </r>
    <r>
      <rPr>
        <sz val="9"/>
        <rFont val="宋体"/>
        <charset val="134"/>
      </rPr>
      <t>处不合规</t>
    </r>
  </si>
  <si>
    <r>
      <rPr>
        <sz val="9"/>
        <rFont val="Times New Roman"/>
        <charset val="134"/>
      </rPr>
      <t>1</t>
    </r>
    <r>
      <rPr>
        <sz val="9"/>
        <rFont val="宋体"/>
        <charset val="134"/>
      </rPr>
      <t>处不合规</t>
    </r>
  </si>
  <si>
    <r>
      <rPr>
        <sz val="9"/>
        <rFont val="宋体"/>
        <charset val="134"/>
      </rPr>
      <t>合规</t>
    </r>
  </si>
  <si>
    <r>
      <rPr>
        <sz val="9"/>
        <rFont val="宋体"/>
        <charset val="134"/>
      </rPr>
      <t>项目质量可控性</t>
    </r>
  </si>
  <si>
    <r>
      <rPr>
        <sz val="9"/>
        <rFont val="宋体"/>
        <charset val="134"/>
      </rPr>
      <t>项目实施单位是否为达到项目质量要求而采取了必需的措施</t>
    </r>
    <r>
      <rPr>
        <sz val="9"/>
        <rFont val="Times New Roman"/>
        <charset val="134"/>
      </rPr>
      <t>,</t>
    </r>
    <r>
      <rPr>
        <sz val="9"/>
        <rFont val="宋体"/>
        <charset val="134"/>
      </rPr>
      <t>用以反映和考核项目实施单位对项目质量的控制情况。</t>
    </r>
  </si>
  <si>
    <r>
      <rPr>
        <sz val="9"/>
        <rFont val="宋体"/>
        <charset val="134"/>
      </rPr>
      <t>是否评分法</t>
    </r>
  </si>
  <si>
    <r>
      <rPr>
        <sz val="9"/>
        <rFont val="宋体"/>
        <charset val="134"/>
      </rPr>
      <t>否</t>
    </r>
  </si>
  <si>
    <r>
      <rPr>
        <sz val="9"/>
        <rFont val="宋体"/>
        <charset val="134"/>
      </rPr>
      <t>是</t>
    </r>
  </si>
  <si>
    <r>
      <rPr>
        <sz val="9"/>
        <rFont val="宋体"/>
        <charset val="134"/>
      </rPr>
      <t>财务管理（</t>
    </r>
    <r>
      <rPr>
        <sz val="9"/>
        <rFont val="Times New Roman"/>
        <charset val="134"/>
      </rPr>
      <t>9</t>
    </r>
    <r>
      <rPr>
        <sz val="9"/>
        <rFont val="宋体"/>
        <charset val="134"/>
      </rPr>
      <t>分）</t>
    </r>
  </si>
  <si>
    <r>
      <rPr>
        <sz val="9"/>
        <rFont val="宋体"/>
        <charset val="134"/>
      </rPr>
      <t>项目实施单位的财务制度是否健全，用以反映和考核财务管理制度对资金规范、安全运行的保障情况。</t>
    </r>
  </si>
  <si>
    <r>
      <rPr>
        <sz val="9"/>
        <rFont val="宋体"/>
        <charset val="134"/>
      </rPr>
      <t>项目资金使用是否符合相关的财务管理制度规定，用以反映和考核项目资金的规范运行情况。</t>
    </r>
  </si>
  <si>
    <r>
      <rPr>
        <sz val="9"/>
        <rFont val="宋体"/>
        <charset val="134"/>
      </rPr>
      <t>财务监控有效性</t>
    </r>
  </si>
  <si>
    <r>
      <rPr>
        <sz val="9"/>
        <rFont val="宋体"/>
        <charset val="134"/>
      </rPr>
      <t>项目实施单位是否为保障资金的安全、规范运行而采取了必要的监控措施，用以反映和考核项目实施单位对资金运行的控制情况。</t>
    </r>
  </si>
  <si>
    <r>
      <rPr>
        <sz val="9"/>
        <rFont val="宋体"/>
        <charset val="134"/>
      </rPr>
      <t>无效</t>
    </r>
  </si>
  <si>
    <r>
      <rPr>
        <sz val="9"/>
        <rFont val="宋体"/>
        <charset val="134"/>
      </rPr>
      <t>较有效</t>
    </r>
  </si>
  <si>
    <r>
      <rPr>
        <sz val="9"/>
        <rFont val="宋体"/>
        <charset val="134"/>
      </rPr>
      <t>有效</t>
    </r>
  </si>
  <si>
    <r>
      <rPr>
        <sz val="9"/>
        <rFont val="宋体"/>
        <charset val="134"/>
      </rPr>
      <t>产出</t>
    </r>
    <r>
      <rPr>
        <sz val="9"/>
        <rFont val="Times New Roman"/>
        <charset val="134"/>
      </rPr>
      <t xml:space="preserve">  </t>
    </r>
    <r>
      <rPr>
        <sz val="9"/>
        <rFont val="宋体"/>
        <charset val="134"/>
      </rPr>
      <t>（</t>
    </r>
    <r>
      <rPr>
        <sz val="9"/>
        <rFont val="Times New Roman"/>
        <charset val="134"/>
      </rPr>
      <t>20</t>
    </r>
    <r>
      <rPr>
        <sz val="9"/>
        <rFont val="宋体"/>
        <charset val="134"/>
      </rPr>
      <t>分）</t>
    </r>
  </si>
  <si>
    <r>
      <rPr>
        <sz val="9"/>
        <rFont val="宋体"/>
        <charset val="134"/>
      </rPr>
      <t>项目产出（</t>
    </r>
    <r>
      <rPr>
        <sz val="9"/>
        <rFont val="Times New Roman"/>
        <charset val="134"/>
      </rPr>
      <t>20</t>
    </r>
    <r>
      <rPr>
        <sz val="9"/>
        <rFont val="宋体"/>
        <charset val="134"/>
      </rPr>
      <t>分）</t>
    </r>
  </si>
  <si>
    <r>
      <rPr>
        <sz val="9"/>
        <rFont val="宋体"/>
        <charset val="134"/>
      </rPr>
      <t>项目实施的实际完成数与计划完成数的比率，用以反映和考核项目产出数量目标的实现程度。</t>
    </r>
  </si>
  <si>
    <r>
      <rPr>
        <sz val="9"/>
        <rFont val="宋体"/>
        <charset val="134"/>
      </rPr>
      <t>指标得分</t>
    </r>
    <r>
      <rPr>
        <sz val="9"/>
        <rFont val="Times New Roman"/>
        <charset val="134"/>
      </rPr>
      <t>=</t>
    </r>
    <r>
      <rPr>
        <sz val="9"/>
        <rFont val="宋体"/>
        <charset val="134"/>
      </rPr>
      <t>项目实际完成数</t>
    </r>
    <r>
      <rPr>
        <sz val="9"/>
        <rFont val="Times New Roman"/>
        <charset val="134"/>
      </rPr>
      <t>/</t>
    </r>
    <r>
      <rPr>
        <sz val="9"/>
        <rFont val="宋体"/>
        <charset val="134"/>
      </rPr>
      <t>项目计划完成数</t>
    </r>
    <r>
      <rPr>
        <sz val="9"/>
        <rFont val="Times New Roman"/>
        <charset val="134"/>
      </rPr>
      <t>*100%*</t>
    </r>
    <r>
      <rPr>
        <sz val="9"/>
        <rFont val="宋体"/>
        <charset val="134"/>
      </rPr>
      <t>指标分值</t>
    </r>
    <r>
      <rPr>
        <sz val="9"/>
        <rFont val="Times New Roman"/>
        <charset val="134"/>
      </rPr>
      <t xml:space="preserve"> </t>
    </r>
  </si>
  <si>
    <r>
      <rPr>
        <sz val="9"/>
        <rFont val="宋体"/>
        <charset val="134"/>
      </rPr>
      <t>评价日有</t>
    </r>
    <r>
      <rPr>
        <sz val="9"/>
        <rFont val="Times New Roman"/>
        <charset val="134"/>
      </rPr>
      <t>10</t>
    </r>
    <r>
      <rPr>
        <sz val="9"/>
        <rFont val="宋体"/>
        <charset val="134"/>
      </rPr>
      <t>个片区形象进度滞后于应达序时进度</t>
    </r>
  </si>
  <si>
    <r>
      <rPr>
        <sz val="9"/>
        <rFont val="宋体"/>
        <charset val="134"/>
      </rPr>
      <t>项目完成的质量达标完成数与实际完成数的比率，用以反映和考核项目完成质量目标的实现程度。</t>
    </r>
  </si>
  <si>
    <r>
      <rPr>
        <sz val="9"/>
        <rFont val="宋体"/>
        <charset val="134"/>
      </rPr>
      <t>指标得分</t>
    </r>
    <r>
      <rPr>
        <sz val="9"/>
        <rFont val="Times New Roman"/>
        <charset val="134"/>
      </rPr>
      <t>=</t>
    </r>
    <r>
      <rPr>
        <sz val="9"/>
        <rFont val="宋体"/>
        <charset val="134"/>
      </rPr>
      <t>质量达标完成数</t>
    </r>
    <r>
      <rPr>
        <sz val="9"/>
        <rFont val="Times New Roman"/>
        <charset val="134"/>
      </rPr>
      <t>/</t>
    </r>
    <r>
      <rPr>
        <sz val="9"/>
        <rFont val="宋体"/>
        <charset val="134"/>
      </rPr>
      <t>项目实际完成数</t>
    </r>
    <r>
      <rPr>
        <sz val="9"/>
        <rFont val="Times New Roman"/>
        <charset val="134"/>
      </rPr>
      <t>*100%*</t>
    </r>
    <r>
      <rPr>
        <sz val="9"/>
        <rFont val="宋体"/>
        <charset val="134"/>
      </rPr>
      <t>指标分值</t>
    </r>
    <r>
      <rPr>
        <sz val="9"/>
        <rFont val="Times New Roman"/>
        <charset val="134"/>
      </rPr>
      <t xml:space="preserve"> </t>
    </r>
  </si>
  <si>
    <r>
      <rPr>
        <sz val="9"/>
        <rFont val="宋体"/>
        <charset val="134"/>
      </rPr>
      <t>项目实际完成时间与计划完成时间的比较，用以反映和考核项目完成时效目标的实现程度。</t>
    </r>
  </si>
  <si>
    <r>
      <rPr>
        <sz val="9"/>
        <rFont val="宋体"/>
        <charset val="134"/>
      </rPr>
      <t>不及时</t>
    </r>
  </si>
  <si>
    <r>
      <rPr>
        <sz val="9"/>
        <rFont val="宋体"/>
        <charset val="134"/>
      </rPr>
      <t>较及时</t>
    </r>
  </si>
  <si>
    <r>
      <rPr>
        <sz val="9"/>
        <rFont val="宋体"/>
        <charset val="134"/>
      </rPr>
      <t>及时</t>
    </r>
  </si>
  <si>
    <r>
      <rPr>
        <sz val="9"/>
        <rFont val="宋体"/>
        <charset val="134"/>
      </rPr>
      <t>成本节约率</t>
    </r>
  </si>
  <si>
    <r>
      <rPr>
        <sz val="9"/>
        <rFont val="宋体"/>
        <charset val="134"/>
      </rPr>
      <t>完成项目计划工作目标的实际节约成本与计划成本的比率，用以反映和考核项目的成本节约程度。（成本节约率</t>
    </r>
    <r>
      <rPr>
        <sz val="9"/>
        <rFont val="Times New Roman"/>
        <charset val="134"/>
      </rPr>
      <t>=</t>
    </r>
    <r>
      <rPr>
        <sz val="9"/>
        <rFont val="宋体"/>
        <charset val="134"/>
      </rPr>
      <t>（</t>
    </r>
    <r>
      <rPr>
        <sz val="9"/>
        <rFont val="Times New Roman"/>
        <charset val="134"/>
      </rPr>
      <t>1-</t>
    </r>
    <r>
      <rPr>
        <sz val="9"/>
        <rFont val="宋体"/>
        <charset val="134"/>
      </rPr>
      <t>实际成本</t>
    </r>
    <r>
      <rPr>
        <sz val="9"/>
        <rFont val="Times New Roman"/>
        <charset val="134"/>
      </rPr>
      <t>/</t>
    </r>
    <r>
      <rPr>
        <sz val="9"/>
        <rFont val="宋体"/>
        <charset val="134"/>
      </rPr>
      <t>计划成本）</t>
    </r>
    <r>
      <rPr>
        <sz val="9"/>
        <rFont val="Times New Roman"/>
        <charset val="134"/>
      </rPr>
      <t>*100%</t>
    </r>
    <r>
      <rPr>
        <sz val="9"/>
        <rFont val="宋体"/>
        <charset val="134"/>
      </rPr>
      <t>）</t>
    </r>
  </si>
  <si>
    <t>X&lt;-5%</t>
  </si>
  <si>
    <t>-5%≤X&lt;0</t>
  </si>
  <si>
    <t>X≥0</t>
  </si>
  <si>
    <r>
      <rPr>
        <sz val="9"/>
        <rFont val="宋体"/>
        <charset val="134"/>
      </rPr>
      <t>效果</t>
    </r>
    <r>
      <rPr>
        <sz val="9"/>
        <rFont val="Times New Roman"/>
        <charset val="134"/>
      </rPr>
      <t xml:space="preserve"> </t>
    </r>
    <r>
      <rPr>
        <sz val="9"/>
        <rFont val="宋体"/>
        <charset val="134"/>
      </rPr>
      <t>（</t>
    </r>
    <r>
      <rPr>
        <sz val="9"/>
        <rFont val="Times New Roman"/>
        <charset val="134"/>
      </rPr>
      <t>44</t>
    </r>
    <r>
      <rPr>
        <sz val="9"/>
        <rFont val="宋体"/>
        <charset val="134"/>
      </rPr>
      <t>分）</t>
    </r>
  </si>
  <si>
    <r>
      <rPr>
        <sz val="9"/>
        <rFont val="宋体"/>
        <charset val="134"/>
      </rPr>
      <t>项目效益（</t>
    </r>
    <r>
      <rPr>
        <sz val="9"/>
        <rFont val="Times New Roman"/>
        <charset val="134"/>
      </rPr>
      <t>44</t>
    </r>
    <r>
      <rPr>
        <sz val="9"/>
        <rFont val="宋体"/>
        <charset val="134"/>
      </rPr>
      <t>分）</t>
    </r>
  </si>
  <si>
    <r>
      <rPr>
        <sz val="9"/>
        <rFont val="宋体"/>
        <charset val="134"/>
      </rPr>
      <t>经济效益</t>
    </r>
  </si>
  <si>
    <r>
      <rPr>
        <sz val="9"/>
        <rFont val="宋体"/>
        <charset val="134"/>
      </rPr>
      <t>对老旧小区配套基础设施设备进行完善，强化管理。</t>
    </r>
  </si>
  <si>
    <r>
      <rPr>
        <sz val="9"/>
        <rFont val="宋体"/>
        <charset val="134"/>
      </rPr>
      <t>项目实施对经济发展所带来的直接或间接影响情况。</t>
    </r>
  </si>
  <si>
    <r>
      <rPr>
        <sz val="9"/>
        <rFont val="宋体"/>
        <charset val="134"/>
      </rPr>
      <t>不明显</t>
    </r>
  </si>
  <si>
    <r>
      <rPr>
        <sz val="9"/>
        <rFont val="宋体"/>
        <charset val="134"/>
      </rPr>
      <t>较明显</t>
    </r>
  </si>
  <si>
    <r>
      <rPr>
        <sz val="9"/>
        <rFont val="宋体"/>
        <charset val="134"/>
      </rPr>
      <t>明显</t>
    </r>
  </si>
  <si>
    <t>完善了相关配套设施，改善周边环境，促进民众就业，增加就业岗位，经济效益较明显</t>
  </si>
  <si>
    <r>
      <rPr>
        <sz val="9"/>
        <rFont val="宋体"/>
        <charset val="134"/>
      </rPr>
      <t>社会效益</t>
    </r>
  </si>
  <si>
    <t>增加老旧小区房屋的安全系数和房屋使用寿命，提高群众满意度。</t>
  </si>
  <si>
    <r>
      <rPr>
        <sz val="9"/>
        <rFont val="宋体"/>
        <charset val="134"/>
      </rPr>
      <t>项目实施对老旧小区房屋安全和使用寿命及群众满意度所带来的直接或间接影响情况。</t>
    </r>
  </si>
  <si>
    <r>
      <rPr>
        <sz val="9"/>
        <rFont val="宋体"/>
        <charset val="134"/>
      </rPr>
      <t>生态效益</t>
    </r>
  </si>
  <si>
    <r>
      <rPr>
        <sz val="9"/>
        <rFont val="宋体"/>
        <charset val="134"/>
      </rPr>
      <t>改造过程中不影响施工地区生态环境</t>
    </r>
  </si>
  <si>
    <r>
      <rPr>
        <sz val="9"/>
        <rFont val="宋体"/>
        <charset val="134"/>
      </rPr>
      <t>项目实施过程对施工地区生态环境的直接或间接影响情况。</t>
    </r>
  </si>
  <si>
    <r>
      <rPr>
        <sz val="9"/>
        <rFont val="宋体"/>
        <charset val="134"/>
      </rPr>
      <t>影响很大</t>
    </r>
  </si>
  <si>
    <r>
      <rPr>
        <sz val="9"/>
        <rFont val="宋体"/>
        <charset val="134"/>
      </rPr>
      <t>影响较大</t>
    </r>
  </si>
  <si>
    <r>
      <rPr>
        <sz val="9"/>
        <rFont val="宋体"/>
        <charset val="134"/>
      </rPr>
      <t>影响一般</t>
    </r>
  </si>
  <si>
    <r>
      <rPr>
        <sz val="9"/>
        <rFont val="宋体"/>
        <charset val="134"/>
      </rPr>
      <t>基本不影响</t>
    </r>
  </si>
  <si>
    <r>
      <rPr>
        <sz val="9"/>
        <rFont val="宋体"/>
        <charset val="134"/>
      </rPr>
      <t>完全不影响</t>
    </r>
  </si>
  <si>
    <t>改造过程中产生的噪声、垃圾、灰尘等对环境也有一些影响</t>
  </si>
  <si>
    <r>
      <rPr>
        <sz val="9"/>
        <rFont val="宋体"/>
        <charset val="134"/>
      </rPr>
      <t>生活污水处理率</t>
    </r>
  </si>
  <si>
    <r>
      <rPr>
        <sz val="9"/>
        <rFont val="宋体"/>
        <charset val="134"/>
      </rPr>
      <t>项目实施后对老旧小区生活污水处理的直接或间接影响情况。</t>
    </r>
  </si>
  <si>
    <t>X&lt;90%</t>
  </si>
  <si>
    <t>90%≤X&lt;100%</t>
  </si>
  <si>
    <t>X=100%</t>
  </si>
  <si>
    <t>调查发现，改造后生活污水的处理率未达100%</t>
  </si>
  <si>
    <r>
      <rPr>
        <sz val="9"/>
        <rFont val="宋体"/>
        <charset val="134"/>
      </rPr>
      <t>可持续影响</t>
    </r>
  </si>
  <si>
    <r>
      <rPr>
        <sz val="9"/>
        <rFont val="宋体"/>
        <charset val="134"/>
      </rPr>
      <t>项目持续发挥作用的期限</t>
    </r>
  </si>
  <si>
    <r>
      <rPr>
        <sz val="9"/>
        <rFont val="宋体"/>
        <charset val="134"/>
      </rPr>
      <t>项目实施后持续发挥作用期限的影响程度。</t>
    </r>
  </si>
  <si>
    <r>
      <rPr>
        <sz val="9"/>
        <rFont val="宋体"/>
        <charset val="134"/>
      </rPr>
      <t>期限短</t>
    </r>
  </si>
  <si>
    <r>
      <rPr>
        <sz val="9"/>
        <rFont val="宋体"/>
        <charset val="134"/>
      </rPr>
      <t>期限较长</t>
    </r>
  </si>
  <si>
    <r>
      <rPr>
        <sz val="9"/>
        <rFont val="宋体"/>
        <charset val="134"/>
      </rPr>
      <t>长期</t>
    </r>
  </si>
  <si>
    <r>
      <rPr>
        <sz val="9"/>
        <rFont val="宋体"/>
        <charset val="134"/>
      </rPr>
      <t>社会公众或服务对象满意度</t>
    </r>
  </si>
  <si>
    <r>
      <rPr>
        <sz val="9"/>
        <rFont val="宋体"/>
        <charset val="134"/>
      </rPr>
      <t>受益群众满意度</t>
    </r>
  </si>
  <si>
    <r>
      <rPr>
        <sz val="9"/>
        <rFont val="宋体"/>
        <charset val="134"/>
      </rPr>
      <t>项目受益群众对项目实施效果的满意程度。</t>
    </r>
  </si>
  <si>
    <r>
      <rPr>
        <sz val="9"/>
        <rFont val="宋体"/>
        <charset val="134"/>
      </rPr>
      <t>指标得分</t>
    </r>
    <r>
      <rPr>
        <sz val="9"/>
        <rFont val="Times New Roman"/>
        <charset val="134"/>
      </rPr>
      <t>=</t>
    </r>
    <r>
      <rPr>
        <sz val="9"/>
        <rFont val="宋体"/>
        <charset val="134"/>
      </rPr>
      <t>满意度调查平均得分</t>
    </r>
    <r>
      <rPr>
        <sz val="9"/>
        <rFont val="Times New Roman"/>
        <charset val="134"/>
      </rPr>
      <t>/100*100%*</t>
    </r>
    <r>
      <rPr>
        <sz val="9"/>
        <rFont val="宋体"/>
        <charset val="134"/>
      </rPr>
      <t>指标分值</t>
    </r>
  </si>
  <si>
    <r>
      <rPr>
        <sz val="9"/>
        <rFont val="宋体"/>
        <charset val="134"/>
      </rPr>
      <t>满意度</t>
    </r>
    <r>
      <rPr>
        <sz val="9"/>
        <rFont val="Times New Roman"/>
        <charset val="134"/>
      </rPr>
      <t>73.97%</t>
    </r>
  </si>
  <si>
    <r>
      <rPr>
        <sz val="9"/>
        <rFont val="宋体"/>
        <charset val="134"/>
      </rPr>
      <t>总分一般设置为</t>
    </r>
    <r>
      <rPr>
        <sz val="9"/>
        <rFont val="Times New Roman"/>
        <charset val="0"/>
      </rPr>
      <t>100</t>
    </r>
    <r>
      <rPr>
        <sz val="9"/>
        <rFont val="宋体"/>
        <charset val="134"/>
      </rPr>
      <t>分，等级一般划分为四档：</t>
    </r>
    <r>
      <rPr>
        <sz val="9"/>
        <rFont val="Times New Roman"/>
        <charset val="0"/>
      </rPr>
      <t>90</t>
    </r>
    <r>
      <rPr>
        <sz val="9"/>
        <rFont val="宋体"/>
        <charset val="134"/>
      </rPr>
      <t>（含）</t>
    </r>
    <r>
      <rPr>
        <sz val="9"/>
        <rFont val="Times New Roman"/>
        <charset val="0"/>
      </rPr>
      <t>-100</t>
    </r>
    <r>
      <rPr>
        <sz val="9"/>
        <rFont val="宋体"/>
        <charset val="134"/>
      </rPr>
      <t>分为优、</t>
    </r>
    <r>
      <rPr>
        <sz val="9"/>
        <rFont val="Times New Roman"/>
        <charset val="0"/>
      </rPr>
      <t>80</t>
    </r>
    <r>
      <rPr>
        <sz val="9"/>
        <rFont val="宋体"/>
        <charset val="134"/>
      </rPr>
      <t>（含）</t>
    </r>
    <r>
      <rPr>
        <sz val="9"/>
        <rFont val="Times New Roman"/>
        <charset val="0"/>
      </rPr>
      <t>-90</t>
    </r>
    <r>
      <rPr>
        <sz val="9"/>
        <rFont val="宋体"/>
        <charset val="134"/>
      </rPr>
      <t>分为良、</t>
    </r>
    <r>
      <rPr>
        <sz val="9"/>
        <rFont val="Times New Roman"/>
        <charset val="0"/>
      </rPr>
      <t>60</t>
    </r>
    <r>
      <rPr>
        <sz val="9"/>
        <rFont val="宋体"/>
        <charset val="134"/>
      </rPr>
      <t>（含）</t>
    </r>
    <r>
      <rPr>
        <sz val="9"/>
        <rFont val="Times New Roman"/>
        <charset val="0"/>
      </rPr>
      <t>-80</t>
    </r>
    <r>
      <rPr>
        <sz val="9"/>
        <rFont val="宋体"/>
        <charset val="134"/>
      </rPr>
      <t>分为中、</t>
    </r>
    <r>
      <rPr>
        <sz val="9"/>
        <rFont val="Times New Roman"/>
        <charset val="0"/>
      </rPr>
      <t>60</t>
    </r>
    <r>
      <rPr>
        <sz val="9"/>
        <rFont val="宋体"/>
        <charset val="134"/>
      </rPr>
      <t>分以下为差</t>
    </r>
  </si>
  <si>
    <r>
      <rPr>
        <sz val="9"/>
        <rFont val="宋体"/>
        <charset val="134"/>
      </rPr>
      <t>公共满意度</t>
    </r>
  </si>
  <si>
    <r>
      <rPr>
        <sz val="9"/>
        <rFont val="宋体"/>
        <charset val="134"/>
      </rPr>
      <t>社会公众对项目实施效果的满意程度。</t>
    </r>
  </si>
  <si>
    <r>
      <rPr>
        <sz val="9"/>
        <rFont val="宋体"/>
        <charset val="134"/>
      </rPr>
      <t>满意度</t>
    </r>
    <r>
      <rPr>
        <sz val="9"/>
        <rFont val="Times New Roman"/>
        <charset val="134"/>
      </rPr>
      <t>79.93%</t>
    </r>
  </si>
  <si>
    <r>
      <rPr>
        <sz val="9"/>
        <rFont val="宋体"/>
        <charset val="134"/>
      </rPr>
      <t>合计</t>
    </r>
  </si>
  <si>
    <t>未按《重庆市城镇老旧小区改造和社区服务提升项目管理办法（试行）》规定制定项目具体实施办法</t>
  </si>
  <si>
    <r>
      <rPr>
        <sz val="9"/>
        <rFont val="宋体"/>
        <charset val="134"/>
      </rPr>
      <t>无单项工程完工验收资料</t>
    </r>
  </si>
  <si>
    <t>未提供项目相关政府债券专项资金管理办法或细则</t>
  </si>
  <si>
    <t>通过调查发现，较多住户反映房屋改造基本只美化了外墙表面，对老旧房屋结构未进行加固或加固不够，房屋安全系数和使用寿命提高不多</t>
  </si>
  <si>
    <t>但调查发现，较多住户反映房屋改造基本只美化了外墙表面，对老旧房屋结构未进行加固或加固不够，可使用寿命提高不多</t>
  </si>
  <si>
    <r>
      <rPr>
        <b/>
        <sz val="16"/>
        <rFont val="Times New Roman"/>
        <charset val="134"/>
      </rPr>
      <t>2021</t>
    </r>
    <r>
      <rPr>
        <b/>
        <sz val="16"/>
        <rFont val="方正小标宋_GBK"/>
        <charset val="134"/>
      </rPr>
      <t>年老旧小区改造项目绩效评价评分表</t>
    </r>
  </si>
  <si>
    <r>
      <rPr>
        <sz val="9"/>
        <rFont val="宋体"/>
        <charset val="134"/>
      </rPr>
      <t>项目情况</t>
    </r>
  </si>
  <si>
    <r>
      <rPr>
        <sz val="9"/>
        <color theme="1"/>
        <rFont val="宋体"/>
        <charset val="134"/>
      </rPr>
      <t>评分情况</t>
    </r>
  </si>
  <si>
    <r>
      <rPr>
        <sz val="9"/>
        <rFont val="宋体"/>
        <charset val="134"/>
      </rPr>
      <t>序号</t>
    </r>
  </si>
  <si>
    <r>
      <rPr>
        <sz val="9"/>
        <rFont val="宋体"/>
        <charset val="134"/>
      </rPr>
      <t>项目名称</t>
    </r>
  </si>
  <si>
    <r>
      <rPr>
        <sz val="9"/>
        <rFont val="宋体"/>
        <charset val="134"/>
      </rPr>
      <t>计划投资</t>
    </r>
  </si>
  <si>
    <r>
      <rPr>
        <sz val="9"/>
        <rFont val="宋体"/>
        <charset val="134"/>
      </rPr>
      <t>施工单位</t>
    </r>
  </si>
  <si>
    <r>
      <rPr>
        <sz val="9"/>
        <rFont val="宋体"/>
        <charset val="134"/>
      </rPr>
      <t>合同工天</t>
    </r>
  </si>
  <si>
    <r>
      <rPr>
        <sz val="9"/>
        <rFont val="宋体"/>
        <charset val="134"/>
      </rPr>
      <t>开工时间</t>
    </r>
  </si>
  <si>
    <r>
      <rPr>
        <sz val="9"/>
        <rFont val="宋体"/>
        <charset val="134"/>
      </rPr>
      <t>计划完成时间</t>
    </r>
  </si>
  <si>
    <r>
      <rPr>
        <sz val="9"/>
        <rFont val="宋体"/>
        <charset val="134"/>
      </rPr>
      <t>推进情况</t>
    </r>
  </si>
  <si>
    <r>
      <rPr>
        <sz val="9"/>
        <rFont val="宋体"/>
        <charset val="134"/>
      </rPr>
      <t>实际完工时间</t>
    </r>
  </si>
  <si>
    <r>
      <rPr>
        <sz val="9"/>
        <rFont val="宋体"/>
        <charset val="134"/>
      </rPr>
      <t>合同金额</t>
    </r>
  </si>
  <si>
    <r>
      <rPr>
        <sz val="9"/>
        <rFont val="宋体"/>
        <charset val="134"/>
      </rPr>
      <t>申请付款金额</t>
    </r>
  </si>
  <si>
    <r>
      <rPr>
        <sz val="9"/>
        <rFont val="宋体"/>
        <charset val="134"/>
      </rPr>
      <t>拨款金额</t>
    </r>
  </si>
  <si>
    <t>评价日序时进度</t>
  </si>
  <si>
    <r>
      <rPr>
        <sz val="9"/>
        <rFont val="宋体"/>
        <charset val="134"/>
      </rPr>
      <t>形象进度</t>
    </r>
  </si>
  <si>
    <r>
      <rPr>
        <sz val="9"/>
        <color theme="1"/>
        <rFont val="宋体"/>
        <charset val="134"/>
      </rPr>
      <t>完成数量（</t>
    </r>
    <r>
      <rPr>
        <sz val="9"/>
        <color theme="1"/>
        <rFont val="Times New Roman"/>
        <charset val="134"/>
      </rPr>
      <t>5</t>
    </r>
    <r>
      <rPr>
        <sz val="9"/>
        <color theme="1"/>
        <rFont val="宋体"/>
        <charset val="134"/>
      </rPr>
      <t>分）</t>
    </r>
  </si>
  <si>
    <r>
      <rPr>
        <sz val="9"/>
        <color theme="1"/>
        <rFont val="宋体"/>
        <charset val="134"/>
      </rPr>
      <t>完成质量（</t>
    </r>
    <r>
      <rPr>
        <sz val="9"/>
        <color theme="1"/>
        <rFont val="Times New Roman"/>
        <charset val="134"/>
      </rPr>
      <t>5</t>
    </r>
    <r>
      <rPr>
        <sz val="9"/>
        <color theme="1"/>
        <rFont val="宋体"/>
        <charset val="134"/>
      </rPr>
      <t>分）</t>
    </r>
  </si>
  <si>
    <r>
      <rPr>
        <sz val="9"/>
        <color theme="1"/>
        <rFont val="宋体"/>
        <charset val="134"/>
      </rPr>
      <t>完成时效（</t>
    </r>
    <r>
      <rPr>
        <sz val="9"/>
        <color theme="1"/>
        <rFont val="Times New Roman"/>
        <charset val="134"/>
      </rPr>
      <t>5</t>
    </r>
    <r>
      <rPr>
        <sz val="9"/>
        <color theme="1"/>
        <rFont val="宋体"/>
        <charset val="134"/>
      </rPr>
      <t>分）</t>
    </r>
  </si>
  <si>
    <r>
      <rPr>
        <sz val="9"/>
        <color theme="1"/>
        <rFont val="宋体"/>
        <charset val="134"/>
      </rPr>
      <t>完成成本（</t>
    </r>
    <r>
      <rPr>
        <sz val="9"/>
        <color theme="1"/>
        <rFont val="Times New Roman"/>
        <charset val="134"/>
      </rPr>
      <t>5</t>
    </r>
    <r>
      <rPr>
        <sz val="9"/>
        <color theme="1"/>
        <rFont val="宋体"/>
        <charset val="134"/>
      </rPr>
      <t>分）</t>
    </r>
  </si>
  <si>
    <t>潼南区地税局家属院片区老旧小区及配套设施改造工程</t>
  </si>
  <si>
    <t>福建开天建设有限公司</t>
  </si>
  <si>
    <t>完工待验收</t>
  </si>
  <si>
    <t>潼南区文化路片区老旧小区及配套设施改造工程</t>
  </si>
  <si>
    <t>潼南区双龙大厦片区老旧小区及配套设施改造工程</t>
  </si>
  <si>
    <t>福建省南星建设工程有限公司</t>
  </si>
  <si>
    <t>潼南区巨丰大厦及哨楼小学片区老旧小区及配套设施改造工程</t>
  </si>
  <si>
    <t>潼南区凯宾大酒店片区老旧小区及配套设施改造工程</t>
  </si>
  <si>
    <t>潼南区梓潼老街片区老旧小区及配套设施改造工程</t>
  </si>
  <si>
    <t>福建省第五建筑工程公司</t>
  </si>
  <si>
    <t>潼南区正兴街片区老旧小区及配套设施改造工程</t>
  </si>
  <si>
    <r>
      <rPr>
        <sz val="9"/>
        <color theme="1"/>
        <rFont val="宋体"/>
        <charset val="134"/>
      </rPr>
      <t>潼南区梓潼街道富达小区片区老旧小区及配套设施改造工程</t>
    </r>
  </si>
  <si>
    <r>
      <rPr>
        <sz val="9"/>
        <color theme="1"/>
        <rFont val="宋体"/>
        <charset val="134"/>
      </rPr>
      <t>重庆汇盛建设工程有限公司</t>
    </r>
  </si>
  <si>
    <r>
      <rPr>
        <sz val="9"/>
        <rFont val="宋体"/>
        <charset val="134"/>
      </rPr>
      <t>正在施工</t>
    </r>
  </si>
  <si>
    <r>
      <rPr>
        <sz val="9"/>
        <color theme="1"/>
        <rFont val="宋体"/>
        <charset val="134"/>
      </rPr>
      <t>潼南区梓潼街道公安局宿舍片区老旧小区及配套设施改造工程</t>
    </r>
  </si>
  <si>
    <r>
      <rPr>
        <sz val="9"/>
        <color theme="1"/>
        <rFont val="宋体"/>
        <charset val="134"/>
      </rPr>
      <t>厦门辉煌装修工程有限公司</t>
    </r>
  </si>
  <si>
    <r>
      <rPr>
        <sz val="9"/>
        <color theme="1"/>
        <rFont val="宋体"/>
        <charset val="134"/>
      </rPr>
      <t>潼南区梓潼街道办事处世纪商城片区老旧小区及配套设施改造工程</t>
    </r>
  </si>
  <si>
    <r>
      <rPr>
        <sz val="9"/>
        <color theme="1"/>
        <rFont val="宋体"/>
        <charset val="134"/>
      </rPr>
      <t>重庆洋炬建筑工程有限公司</t>
    </r>
  </si>
  <si>
    <r>
      <rPr>
        <sz val="9"/>
        <color theme="1"/>
        <rFont val="宋体"/>
        <charset val="134"/>
      </rPr>
      <t>潼南区梓潼街道正兴街片区老旧小区及配套设施改造工程</t>
    </r>
  </si>
  <si>
    <r>
      <rPr>
        <sz val="9"/>
        <color theme="1"/>
        <rFont val="宋体"/>
        <charset val="134"/>
      </rPr>
      <t>四川希腾建设集团有限公司</t>
    </r>
  </si>
  <si>
    <r>
      <rPr>
        <sz val="9"/>
        <color theme="1"/>
        <rFont val="宋体"/>
        <charset val="134"/>
      </rPr>
      <t>潼南区梓潼街道实验二小片区老旧小区及配套设施改造工程</t>
    </r>
  </si>
  <si>
    <r>
      <rPr>
        <sz val="9"/>
        <color theme="1"/>
        <rFont val="宋体"/>
        <charset val="134"/>
      </rPr>
      <t>重庆金渝建设工程有限公司</t>
    </r>
  </si>
  <si>
    <r>
      <rPr>
        <sz val="9"/>
        <color theme="1"/>
        <rFont val="宋体"/>
        <charset val="134"/>
      </rPr>
      <t>潼南区梓潼街道电厂宿舍片区老旧小区及配套设施改造工程</t>
    </r>
  </si>
  <si>
    <r>
      <rPr>
        <sz val="9"/>
        <color theme="1"/>
        <rFont val="宋体"/>
        <charset val="134"/>
      </rPr>
      <t>四川正坤建设工程有限公司</t>
    </r>
  </si>
  <si>
    <r>
      <rPr>
        <sz val="9"/>
        <color theme="1"/>
        <rFont val="宋体"/>
        <charset val="134"/>
      </rPr>
      <t>潼南区大同街片区老旧小区及配套设施改造工程</t>
    </r>
  </si>
  <si>
    <r>
      <rPr>
        <sz val="9"/>
        <color theme="1"/>
        <rFont val="宋体"/>
        <charset val="134"/>
      </rPr>
      <t>重庆市沙坪坝区第四建筑工程公司</t>
    </r>
  </si>
  <si>
    <t>潼南区建设路片区老旧小区及配套设施改造工程</t>
  </si>
  <si>
    <r>
      <rPr>
        <sz val="9"/>
        <color theme="1"/>
        <rFont val="宋体"/>
        <charset val="134"/>
      </rPr>
      <t>重庆润广建筑工程有限公司</t>
    </r>
  </si>
  <si>
    <r>
      <rPr>
        <sz val="9"/>
        <color theme="1"/>
        <rFont val="宋体"/>
        <charset val="134"/>
      </rPr>
      <t>潼南区梓潼街道竹林湾片区老旧小区及配套设施改造工程</t>
    </r>
  </si>
  <si>
    <r>
      <rPr>
        <sz val="9"/>
        <color theme="1"/>
        <rFont val="宋体"/>
        <charset val="134"/>
      </rPr>
      <t>北京住总集团有限责任公司</t>
    </r>
  </si>
  <si>
    <r>
      <rPr>
        <sz val="9"/>
        <color theme="1"/>
        <rFont val="宋体"/>
        <charset val="134"/>
      </rPr>
      <t>潼南区梓潼街道教委片区老旧小区及配套设施改造工程</t>
    </r>
  </si>
  <si>
    <r>
      <rPr>
        <sz val="9"/>
        <color theme="1"/>
        <rFont val="宋体"/>
        <charset val="134"/>
      </rPr>
      <t>华新建工集团有限公司</t>
    </r>
  </si>
  <si>
    <r>
      <rPr>
        <sz val="9"/>
        <color theme="1"/>
        <rFont val="宋体"/>
        <charset val="134"/>
      </rPr>
      <t>合计</t>
    </r>
  </si>
  <si>
    <r>
      <rPr>
        <sz val="9"/>
        <color theme="1"/>
        <rFont val="宋体"/>
        <charset val="134"/>
      </rPr>
      <t>平均分</t>
    </r>
  </si>
  <si>
    <t>第一批</t>
  </si>
  <si>
    <t>中央</t>
  </si>
  <si>
    <t>合计</t>
  </si>
  <si>
    <t>合同工期（天）</t>
  </si>
  <si>
    <t>计划完成时间</t>
  </si>
  <si>
    <t>评价日应达到序时进度</t>
  </si>
  <si>
    <r>
      <rPr>
        <sz val="9"/>
        <color theme="1"/>
        <rFont val="宋体"/>
        <charset val="134"/>
      </rPr>
      <t>潼南区地税局家属院片区老旧小区及配套设施改造工程</t>
    </r>
  </si>
  <si>
    <r>
      <rPr>
        <sz val="9"/>
        <color theme="1"/>
        <rFont val="宋体"/>
        <charset val="134"/>
      </rPr>
      <t>福建开天建设有限公司</t>
    </r>
  </si>
  <si>
    <r>
      <rPr>
        <sz val="9"/>
        <rFont val="宋体"/>
        <charset val="134"/>
      </rPr>
      <t>完工待验收</t>
    </r>
  </si>
  <si>
    <r>
      <rPr>
        <sz val="9"/>
        <color theme="1"/>
        <rFont val="宋体"/>
        <charset val="134"/>
      </rPr>
      <t>潼南区文化路片区老旧小区及配套设施改造工程</t>
    </r>
  </si>
  <si>
    <r>
      <rPr>
        <sz val="9"/>
        <color theme="1"/>
        <rFont val="宋体"/>
        <charset val="134"/>
      </rPr>
      <t>潼南区双龙大厦片区老旧小区及配套设施改造工程</t>
    </r>
  </si>
  <si>
    <r>
      <rPr>
        <sz val="9"/>
        <color theme="1"/>
        <rFont val="宋体"/>
        <charset val="134"/>
      </rPr>
      <t>福建省南星建设工程有限公司</t>
    </r>
  </si>
  <si>
    <r>
      <rPr>
        <sz val="9"/>
        <color theme="1"/>
        <rFont val="宋体"/>
        <charset val="134"/>
      </rPr>
      <t>潼南区巨丰大厦及哨楼小学片区老旧小区及配套设施改造工程</t>
    </r>
  </si>
  <si>
    <r>
      <rPr>
        <sz val="9"/>
        <color theme="1"/>
        <rFont val="宋体"/>
        <charset val="134"/>
      </rPr>
      <t>潼南区凯宾大酒店片区老旧小区及配套设施改造工程</t>
    </r>
  </si>
  <si>
    <r>
      <rPr>
        <sz val="9"/>
        <color theme="1"/>
        <rFont val="宋体"/>
        <charset val="134"/>
      </rPr>
      <t>潼南区梓潼老街片区老旧小区及配套设施改造工程</t>
    </r>
  </si>
  <si>
    <r>
      <rPr>
        <sz val="9"/>
        <color theme="1"/>
        <rFont val="宋体"/>
        <charset val="134"/>
      </rPr>
      <t>福建省第五建筑工程公司</t>
    </r>
  </si>
  <si>
    <r>
      <rPr>
        <sz val="9"/>
        <color theme="1"/>
        <rFont val="宋体"/>
        <charset val="134"/>
      </rPr>
      <t>潼南区正兴街片区老旧小区及配套设施改造工程</t>
    </r>
  </si>
  <si>
    <r>
      <rPr>
        <b/>
        <sz val="16"/>
        <rFont val="Times New Roman"/>
        <charset val="134"/>
      </rPr>
      <t>2021</t>
    </r>
    <r>
      <rPr>
        <b/>
        <sz val="16"/>
        <rFont val="方正小标宋_GBK"/>
        <charset val="134"/>
      </rPr>
      <t>年老旧小区改造项目绩效评价扣分明细表</t>
    </r>
  </si>
  <si>
    <t>扣分原因</t>
  </si>
  <si>
    <t>完成数量</t>
  </si>
  <si>
    <t>完成时效</t>
  </si>
  <si>
    <t>双龙大厦片区</t>
  </si>
  <si>
    <t>巨丰大厦及哨楼小学片区</t>
  </si>
  <si>
    <t>凯宾大酒店片区</t>
  </si>
  <si>
    <t>富达小区片区</t>
  </si>
  <si>
    <t>公安局宿舍片区</t>
  </si>
  <si>
    <t>世纪商城片区</t>
  </si>
  <si>
    <t>正兴街片区</t>
  </si>
  <si>
    <t>实验二小片区</t>
  </si>
  <si>
    <t>建设路片区</t>
  </si>
  <si>
    <t>教委片区</t>
  </si>
  <si>
    <t>附</t>
  </si>
  <si>
    <t>绩效评价指标体系框架</t>
  </si>
  <si>
    <t>一级
指标</t>
  </si>
  <si>
    <t>二级
指标</t>
  </si>
  <si>
    <t>三级指标</t>
  </si>
  <si>
    <t>指标解释</t>
  </si>
  <si>
    <t>指标说明</t>
  </si>
  <si>
    <t>投   入</t>
  </si>
  <si>
    <t>项目
立项</t>
  </si>
  <si>
    <t>项目立项规范性</t>
  </si>
  <si>
    <t>项目的申请、设立过程是否符合相关要求，用以反映和考核项目立项的规范情况。</t>
  </si>
  <si>
    <t>评价要点：
①项目是否按照规定的程序申请设立；
②所提交的文件、材料是否符合相关要求；
③事前是否已经过必要的可行性研究、专家论证、风险评估、集体决策等。</t>
  </si>
  <si>
    <t>绩效目标合理性</t>
  </si>
  <si>
    <t>项目所设定的绩效目标是否依据充分，是否符合客观实际，用以反映和考核项目绩效目标与项目实施的相符情况。</t>
  </si>
  <si>
    <t>评价要点：
①是否符合国家相关法律法规、国民经济发展规划和党委政府决策；
②是否与项目实施单位或委托单位职责密切相关；
③项目是否为促进事业发展所必需；
④项目预期产出效益和效果是否符合正常的业绩水平。</t>
  </si>
  <si>
    <t>绩效指标明确性</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</si>
  <si>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</si>
  <si>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③是否与项目年度任务数或计划数相对应；
④是否与预算确定的项目投资额或资金量相匹配。</t>
  </si>
  <si>
    <t>资金
落实</t>
  </si>
  <si>
    <t>资金到位率</t>
  </si>
  <si>
    <t>实际到位资金与计划投入资金的比率，用以反映和考核资金落实情况对项目实施的总体保障程度。</t>
  </si>
  <si>
    <t>资金到位率=（实际到位资金/计划投入资金）×100%。
实际到位资金：一定时期（本年度或项目期）内实际落实到具体项目的资金。
计划投入资金：一定时期（本年度或项目期）内计划投入到具体项目的资金。</t>
  </si>
  <si>
    <t>到位及时率</t>
  </si>
  <si>
    <t>及时到位资金与应到位资金的比率，用以反映和考核项目资金落实的及时性程度。</t>
  </si>
  <si>
    <t>到位及时率=（及时到位资金/应到位资金）×100%。
及时到位资金：截至规定时点实际落实到具体项目的资金。
应到位资金：按照合同或项目进度要求截至规定时点应落实到具体项目的资金。</t>
  </si>
  <si>
    <t>管   理</t>
  </si>
  <si>
    <t>业务
管理</t>
  </si>
  <si>
    <t>管理制度健全性</t>
  </si>
  <si>
    <t>项目实施单位的业务管理制度是否健全，用以反映和考核业务管理制度对项目顺利实施的保障情况。</t>
  </si>
  <si>
    <t>评价要点：
①是否已制定或具有相应的业务管理制度；
②业务管理制度是否合法、合规、完整。</t>
  </si>
  <si>
    <t>制度执行有效性</t>
  </si>
  <si>
    <t>项目实施是否符合相关业务管理规定，用以反映和考核业务管理制度的有效执行情况。</t>
  </si>
  <si>
    <t>评价要点：
①是否遵守相关法律法规和业务管理规定；
②项目调整及支出调整手续是否完备；
③项目合同书、验收报告、技术鉴定等资料是否齐全并及时归档；
④项目实施的人员条件、场地设备、信息支撑等是否落实到位。</t>
  </si>
  <si>
    <t>项目质量可控性</t>
  </si>
  <si>
    <t>项目实施单位是否为达到项目质量要求而采取了必需的措施,用以反映和考核项目实施单位对项目质量的控制情况。</t>
  </si>
  <si>
    <t>评价要点：
①是否已制定或具有相应的项目质量要求或标准；
②是否采取了相应的项目质量检查、验收等必需的控制措施或手段。</t>
  </si>
  <si>
    <t>财务
管理</t>
  </si>
  <si>
    <t>项目实施单位的财务制度是否健全，用以反映和考核财务管理制度对资金规范、安全运行的保障情况。</t>
  </si>
  <si>
    <t>评价要点：
①是否已制定或具有相应的项目资金管理办法；
②项目资金管理办法是否符合相关财务会计制度的规定。</t>
  </si>
  <si>
    <t>资金使用合规性</t>
  </si>
  <si>
    <t>项目资金使用是否符合相关的财务管理制度规定，用以反映和考核项目资金的规范运行情况。</t>
  </si>
  <si>
    <t>评价要点：
①是否符合国家财经法规和财务管理制度以及有关专项资金管理办法的规定；
②资金的拨付是否有完整的审批程序和手续；
③项目的重大开支是否经过评估认证；
④是否符合项目预算批复或合同规定的用途；
⑤是否存在截留、挤占、挪用、虚列支出等情况。</t>
  </si>
  <si>
    <t>财务监控有效性</t>
  </si>
  <si>
    <t>项目实施单位是否为保障资金的安全、规范运行而采取了必要的监控措施，用以反映和考核项目实施单位对资金运行的控制情况。</t>
  </si>
  <si>
    <t>评价要点：
①是否已制定或具有相应的监控机制；
②是否采取了相应的财务检查等必要的监控措施或手段。</t>
  </si>
  <si>
    <t>产   出</t>
  </si>
  <si>
    <t>项目
产出</t>
  </si>
  <si>
    <t>实际完成率</t>
  </si>
  <si>
    <t>项目实施的实际产出数与计划产出数的比率，用以反映和考核项目产出数量目标的实现程度。</t>
  </si>
  <si>
    <t>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</si>
  <si>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完成及时率</t>
  </si>
  <si>
    <t>项目实际提前完成时间与计划完成时间的比率，用以反映和考核项目产出时效目标的实现程度。</t>
  </si>
  <si>
    <t>完成及时率=[（计划完成时间-实际完成时间）/计划完成时间]×100%。
实际完成时间：项目实施单位完成该项目实际所耗用的时间。
计划完成时间：按照项目实施计划或相关规定完成该项目所需的时间。</t>
  </si>
  <si>
    <t>质量达标率</t>
  </si>
  <si>
    <t>项目完成的质量达标产出数与实际产出数的比率，用以反映和考核项目产出质量目标的实现程度。</t>
  </si>
  <si>
    <t>质量达标率=（质量达标产出数/实际产出数）×100%。
质量达标产出数：一定时期（本年度或项目期）内实际达到既定质量标准的产品或服务数量。
既定质量标准是指项目实施单位设立绩效目标时依据计划标准、行业标准、历史标准或其他标准而设定的绩效指标值。</t>
  </si>
  <si>
    <t>成本节约率</t>
  </si>
  <si>
    <t>完成项目计划工作目标的实际节约成本与计划成本的比率，用以反映和考核项目的成本节约程度。</t>
  </si>
  <si>
    <t>成本节约率=[（计划成本-实际成本）/计划成本]×100%。
实际成本：项目实施单位如期、保质、保量完成既定工作目标实际所耗费的支出。
计划成本：项目实施单位为完成工作目标计划安排的支出，一般以项目预算为参考。</t>
  </si>
  <si>
    <t>效   果</t>
  </si>
  <si>
    <t>项目
效益</t>
  </si>
  <si>
    <t>经济效益</t>
  </si>
  <si>
    <t>项目实施对经济发展所带来的直接或间接影响情况。</t>
  </si>
  <si>
    <t>此四项指标为设置项目支出绩效评价指标时必须考虑的共性要素，可根据项目实际并结合绩效目标设立情况有选择的进行设置，并将其细化为相应的个性化指标。</t>
  </si>
  <si>
    <t>社会效益</t>
  </si>
  <si>
    <t>项目实施对社会发展所带来的直接或间接影响情况。</t>
  </si>
  <si>
    <t>生态效益</t>
  </si>
  <si>
    <t>项目实施对生态环境所带来的直接或间接影响情况。</t>
  </si>
  <si>
    <t>可持续影响</t>
  </si>
  <si>
    <t>项目后续运行及成效发挥的可持续影响情况。</t>
  </si>
  <si>
    <t>社会公众或服务对象满意度</t>
  </si>
  <si>
    <t>社会公众或服务对象对项目实施效果的满意程度。</t>
  </si>
  <si>
    <t>社会公众或服务对象是指因该项目实施而受到影响的部门（单位）、群体或个人。一般采取社会调查的方式。</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</si>
</sst>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 numFmtId="178" formatCode="#,##0_ "/>
    <numFmt numFmtId="179" formatCode="#,##0.0000_ "/>
    <numFmt numFmtId="180" formatCode="#,##0.0_ "/>
  </numFmts>
  <fonts count="50">
    <font>
      <sz val="12"/>
      <name val="宋体"/>
      <charset val="134"/>
    </font>
    <font>
      <sz val="12"/>
      <name val="方正黑体_GBK"/>
      <charset val="134"/>
    </font>
    <font>
      <sz val="12"/>
      <name val="楷体_GB2312"/>
      <charset val="134"/>
    </font>
    <font>
      <sz val="16"/>
      <name val="方正黑体_GBK"/>
      <charset val="134"/>
    </font>
    <font>
      <sz val="20"/>
      <name val="方正小标宋_GBK"/>
      <charset val="134"/>
    </font>
    <font>
      <sz val="10"/>
      <name val="方正黑体_GBK"/>
      <charset val="134"/>
    </font>
    <font>
      <sz val="10"/>
      <name val="楷体_GB2312"/>
      <charset val="134"/>
    </font>
    <font>
      <sz val="10"/>
      <color rgb="FFFF0000"/>
      <name val="楷体_GB2312"/>
      <charset val="134"/>
    </font>
    <font>
      <sz val="9"/>
      <color theme="1"/>
      <name val="Times New Roman"/>
      <charset val="134"/>
    </font>
    <font>
      <sz val="9"/>
      <name val="Times New Roman"/>
      <charset val="134"/>
    </font>
    <font>
      <b/>
      <sz val="16"/>
      <name val="Times New Roman"/>
      <charset val="134"/>
    </font>
    <font>
      <sz val="9"/>
      <name val="宋体"/>
      <charset val="134"/>
    </font>
    <font>
      <sz val="9"/>
      <color theme="1"/>
      <name val="宋体"/>
      <charset val="134"/>
    </font>
    <font>
      <sz val="9"/>
      <color rgb="FFFF0000"/>
      <name val="Times New Roman"/>
      <charset val="134"/>
    </font>
    <font>
      <sz val="9"/>
      <color rgb="FFFF0000"/>
      <name val="宋体"/>
      <charset val="134"/>
    </font>
    <font>
      <sz val="12"/>
      <name val="Times New Roman"/>
      <charset val="134"/>
    </font>
    <font>
      <b/>
      <sz val="10"/>
      <name val="Times New Roman"/>
      <charset val="134"/>
    </font>
    <font>
      <b/>
      <sz val="18"/>
      <color rgb="FF000000"/>
      <name val="宋体"/>
      <charset val="134"/>
    </font>
    <font>
      <b/>
      <sz val="18"/>
      <color rgb="FF000000"/>
      <name val="Times New Roman"/>
      <charset val="134"/>
    </font>
    <font>
      <b/>
      <sz val="18"/>
      <name val="Times New Roman"/>
      <charset val="134"/>
    </font>
    <font>
      <b/>
      <sz val="9"/>
      <color rgb="FF000000"/>
      <name val="Times New Roman"/>
      <charset val="134"/>
    </font>
    <font>
      <b/>
      <sz val="9"/>
      <name val="Times New Roman"/>
      <charset val="134"/>
    </font>
    <font>
      <sz val="9"/>
      <color rgb="FF000000"/>
      <name val="Times New Roman"/>
      <charset val="134"/>
    </font>
    <font>
      <sz val="9"/>
      <color rgb="FF000000"/>
      <name val="Times New Roman"/>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Helv"/>
      <charset val="134"/>
    </font>
    <font>
      <b/>
      <sz val="16"/>
      <name val="方正小标宋_GBK"/>
      <charset val="134"/>
    </font>
    <font>
      <b/>
      <sz val="10"/>
      <name val="宋体"/>
      <charset val="134"/>
    </font>
    <font>
      <b/>
      <sz val="9"/>
      <color rgb="FF000000"/>
      <name val="宋体"/>
      <charset val="134"/>
    </font>
    <font>
      <b/>
      <sz val="9"/>
      <name val="宋体"/>
      <charset val="134"/>
    </font>
    <font>
      <sz val="9"/>
      <name val="Times New Roman"/>
      <charset val="0"/>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4"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6"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24"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8" borderId="17"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28" fillId="10" borderId="0" applyNumberFormat="0" applyBorder="0" applyAlignment="0" applyProtection="0">
      <alignment vertical="center"/>
    </xf>
    <xf numFmtId="0" fontId="31" fillId="0" borderId="19" applyNumberFormat="0" applyFill="0" applyAlignment="0" applyProtection="0">
      <alignment vertical="center"/>
    </xf>
    <xf numFmtId="0" fontId="28" fillId="11" borderId="0" applyNumberFormat="0" applyBorder="0" applyAlignment="0" applyProtection="0">
      <alignment vertical="center"/>
    </xf>
    <xf numFmtId="0" fontId="37" fillId="12" borderId="20" applyNumberFormat="0" applyAlignment="0" applyProtection="0">
      <alignment vertical="center"/>
    </xf>
    <xf numFmtId="0" fontId="38" fillId="12" borderId="16" applyNumberFormat="0" applyAlignment="0" applyProtection="0">
      <alignment vertical="center"/>
    </xf>
    <xf numFmtId="0" fontId="39" fillId="13" borderId="21"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24" fillId="0" borderId="0"/>
    <xf numFmtId="0" fontId="0" fillId="0" borderId="0"/>
    <xf numFmtId="0" fontId="44" fillId="0" borderId="0"/>
    <xf numFmtId="0" fontId="0" fillId="0" borderId="0">
      <alignment vertical="center"/>
    </xf>
  </cellStyleXfs>
  <cellXfs count="168">
    <xf numFmtId="0" fontId="0" fillId="0" borderId="0" xfId="0">
      <alignment vertical="center"/>
    </xf>
    <xf numFmtId="0" fontId="0" fillId="0" borderId="0" xfId="52" applyFont="1" applyFill="1" applyBorder="1">
      <alignment vertical="center"/>
    </xf>
    <xf numFmtId="0" fontId="1" fillId="0" borderId="0" xfId="52" applyFont="1" applyFill="1" applyBorder="1">
      <alignment vertical="center"/>
    </xf>
    <xf numFmtId="0" fontId="2" fillId="0" borderId="0" xfId="52" applyFont="1" applyFill="1" applyBorder="1">
      <alignment vertical="center"/>
    </xf>
    <xf numFmtId="0" fontId="0" fillId="0" borderId="0" xfId="52" applyFont="1" applyFill="1" applyBorder="1" applyAlignment="1">
      <alignment horizontal="left" vertical="center"/>
    </xf>
    <xf numFmtId="0" fontId="3" fillId="0" borderId="0" xfId="52" applyFont="1" applyFill="1" applyBorder="1">
      <alignment vertical="center"/>
    </xf>
    <xf numFmtId="0" fontId="4" fillId="0" borderId="0" xfId="52" applyFont="1" applyFill="1" applyAlignment="1">
      <alignment horizontal="center" vertical="center"/>
    </xf>
    <xf numFmtId="0" fontId="5" fillId="0" borderId="1" xfId="52" applyFont="1" applyFill="1" applyBorder="1" applyAlignment="1">
      <alignment horizontal="center" vertical="center" wrapText="1"/>
    </xf>
    <xf numFmtId="0" fontId="6" fillId="0" borderId="1" xfId="52" applyFont="1" applyFill="1" applyBorder="1" applyAlignment="1">
      <alignment horizontal="center" vertical="center" textRotation="255"/>
    </xf>
    <xf numFmtId="0" fontId="6" fillId="0" borderId="1" xfId="52" applyFont="1" applyFill="1" applyBorder="1" applyAlignment="1">
      <alignment horizontal="center" vertical="center" wrapText="1"/>
    </xf>
    <xf numFmtId="0" fontId="7" fillId="0" borderId="1" xfId="52" applyFont="1" applyFill="1" applyBorder="1" applyAlignment="1">
      <alignment horizontal="left" vertical="center" wrapText="1"/>
    </xf>
    <xf numFmtId="0" fontId="6" fillId="0" borderId="1" xfId="52" applyFont="1" applyFill="1" applyBorder="1" applyAlignment="1">
      <alignment vertical="center" wrapText="1"/>
    </xf>
    <xf numFmtId="0" fontId="6" fillId="0" borderId="2" xfId="52" applyFont="1" applyFill="1" applyBorder="1" applyAlignment="1">
      <alignment horizontal="center" vertical="center" textRotation="255"/>
    </xf>
    <xf numFmtId="0" fontId="6" fillId="0" borderId="3" xfId="52" applyFont="1" applyFill="1" applyBorder="1" applyAlignment="1">
      <alignment horizontal="center" vertical="center" textRotation="255"/>
    </xf>
    <xf numFmtId="0" fontId="6" fillId="0" borderId="1" xfId="52" applyFont="1" applyFill="1" applyBorder="1" applyAlignment="1">
      <alignment horizontal="left" vertical="center" wrapText="1"/>
    </xf>
    <xf numFmtId="0" fontId="0" fillId="0" borderId="3" xfId="52" applyFill="1" applyBorder="1" applyAlignment="1">
      <alignment horizontal="center" vertical="center" textRotation="255"/>
    </xf>
    <xf numFmtId="0" fontId="6" fillId="0" borderId="2" xfId="52" applyFont="1" applyFill="1" applyBorder="1" applyAlignment="1">
      <alignment horizontal="center" vertical="center" wrapText="1"/>
    </xf>
    <xf numFmtId="0" fontId="6" fillId="0" borderId="3" xfId="52" applyFont="1" applyFill="1" applyBorder="1" applyAlignment="1">
      <alignment horizontal="center" vertical="center" wrapText="1"/>
    </xf>
    <xf numFmtId="0" fontId="0" fillId="0" borderId="4" xfId="52" applyFill="1" applyBorder="1" applyAlignment="1">
      <alignment horizontal="center" vertical="center" textRotation="255"/>
    </xf>
    <xf numFmtId="0" fontId="6" fillId="0" borderId="4" xfId="52"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center" vertical="center" wrapText="1"/>
    </xf>
    <xf numFmtId="177" fontId="8" fillId="0" borderId="0" xfId="0" applyNumberFormat="1" applyFont="1" applyFill="1" applyAlignment="1">
      <alignment horizontal="right" vertical="center"/>
    </xf>
    <xf numFmtId="0" fontId="8" fillId="0" borderId="0" xfId="0" applyFont="1" applyFill="1" applyAlignment="1">
      <alignment horizontal="right" vertical="center"/>
    </xf>
    <xf numFmtId="0" fontId="9" fillId="0" borderId="0" xfId="0" applyFont="1" applyFill="1" applyAlignment="1">
      <alignment vertical="center"/>
    </xf>
    <xf numFmtId="9" fontId="9" fillId="0" borderId="0" xfId="11" applyFont="1" applyFill="1">
      <alignment vertical="center"/>
    </xf>
    <xf numFmtId="177" fontId="8" fillId="0" borderId="0" xfId="0" applyNumberFormat="1" applyFont="1" applyFill="1" applyAlignment="1">
      <alignment vertical="center"/>
    </xf>
    <xf numFmtId="0" fontId="8" fillId="0" borderId="0" xfId="0" applyFont="1" applyFill="1">
      <alignment vertical="center"/>
    </xf>
    <xf numFmtId="0" fontId="10"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9" fontId="11" fillId="0" borderId="1" xfId="11" applyFont="1" applyFill="1" applyBorder="1" applyAlignment="1">
      <alignment horizontal="center" vertical="center" wrapText="1"/>
    </xf>
    <xf numFmtId="0" fontId="12" fillId="0" borderId="1" xfId="0" applyFont="1" applyFill="1" applyBorder="1" applyAlignment="1">
      <alignment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177" fontId="9" fillId="0" borderId="2" xfId="0" applyNumberFormat="1" applyFont="1" applyFill="1" applyBorder="1" applyAlignment="1">
      <alignment horizontal="right" vertical="center" wrapText="1"/>
    </xf>
    <xf numFmtId="9" fontId="9" fillId="0" borderId="2" xfId="11" applyFont="1" applyFill="1" applyBorder="1" applyAlignment="1">
      <alignment horizontal="center" vertical="center" wrapText="1"/>
    </xf>
    <xf numFmtId="0" fontId="8" fillId="0" borderId="3" xfId="0" applyFont="1" applyFill="1" applyBorder="1" applyAlignment="1">
      <alignment horizontal="center" vertical="center" wrapText="1"/>
    </xf>
    <xf numFmtId="176" fontId="8" fillId="0" borderId="3" xfId="0" applyNumberFormat="1" applyFont="1" applyFill="1" applyBorder="1" applyAlignment="1">
      <alignment horizontal="center" vertical="center"/>
    </xf>
    <xf numFmtId="177" fontId="9" fillId="0" borderId="3" xfId="0" applyNumberFormat="1" applyFont="1" applyFill="1" applyBorder="1" applyAlignment="1">
      <alignment horizontal="right" vertical="center" wrapText="1"/>
    </xf>
    <xf numFmtId="9" fontId="9" fillId="0" borderId="3" xfId="11" applyFont="1" applyFill="1" applyBorder="1" applyAlignment="1">
      <alignment horizontal="center" vertical="center" wrapText="1"/>
    </xf>
    <xf numFmtId="176" fontId="8" fillId="0" borderId="4"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7" fontId="8" fillId="0" borderId="2" xfId="0" applyNumberFormat="1" applyFont="1" applyFill="1" applyBorder="1" applyAlignment="1">
      <alignment horizontal="right" vertical="center" wrapText="1"/>
    </xf>
    <xf numFmtId="9" fontId="9" fillId="0" borderId="2" xfId="11" applyFont="1" applyFill="1" applyBorder="1" applyAlignment="1">
      <alignment horizontal="center" vertical="center"/>
    </xf>
    <xf numFmtId="177" fontId="9" fillId="0" borderId="2" xfId="0" applyNumberFormat="1" applyFont="1" applyFill="1" applyBorder="1" applyAlignment="1">
      <alignment horizontal="right" vertical="center"/>
    </xf>
    <xf numFmtId="9" fontId="9" fillId="0" borderId="2" xfId="11" applyNumberFormat="1" applyFont="1" applyFill="1" applyBorder="1" applyAlignment="1">
      <alignment horizontal="center" vertical="center"/>
    </xf>
    <xf numFmtId="0" fontId="8" fillId="0" borderId="1" xfId="0" applyFont="1" applyFill="1" applyBorder="1" applyAlignment="1">
      <alignment horizontal="center" vertical="center" wrapText="1"/>
    </xf>
    <xf numFmtId="177" fontId="9" fillId="0" borderId="1" xfId="0" applyNumberFormat="1" applyFont="1" applyFill="1" applyBorder="1" applyAlignment="1">
      <alignment horizontal="right" vertical="center" wrapText="1"/>
    </xf>
    <xf numFmtId="177" fontId="8" fillId="0" borderId="1" xfId="0" applyNumberFormat="1" applyFont="1" applyFill="1" applyBorder="1" applyAlignment="1">
      <alignment horizontal="right" vertical="center" wrapText="1"/>
    </xf>
    <xf numFmtId="9" fontId="9" fillId="0" borderId="1" xfId="11" applyFont="1" applyFill="1" applyBorder="1" applyAlignment="1">
      <alignment horizontal="center" vertical="center"/>
    </xf>
    <xf numFmtId="0" fontId="12" fillId="0" borderId="1" xfId="0"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177" fontId="8" fillId="0" borderId="1" xfId="0" applyNumberFormat="1" applyFont="1" applyFill="1" applyBorder="1" applyAlignment="1">
      <alignment horizontal="right" vertical="center"/>
    </xf>
    <xf numFmtId="0" fontId="8" fillId="0" borderId="1" xfId="0" applyFont="1" applyFill="1" applyBorder="1" applyAlignment="1">
      <alignment horizontal="right" vertical="center"/>
    </xf>
    <xf numFmtId="0" fontId="9" fillId="0" borderId="1" xfId="0" applyFont="1" applyFill="1" applyBorder="1" applyAlignment="1">
      <alignment vertical="center"/>
    </xf>
    <xf numFmtId="9" fontId="9" fillId="0" borderId="1" xfId="11" applyFont="1" applyFill="1" applyBorder="1">
      <alignment vertical="center"/>
    </xf>
    <xf numFmtId="0" fontId="9" fillId="0" borderId="7" xfId="0"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9" fontId="8" fillId="0" borderId="2" xfId="0" applyNumberFormat="1" applyFont="1" applyFill="1" applyBorder="1" applyAlignment="1">
      <alignment horizontal="center" vertical="center"/>
    </xf>
    <xf numFmtId="9"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177" fontId="8" fillId="0" borderId="0" xfId="11" applyNumberFormat="1" applyFont="1" applyFill="1" applyAlignment="1">
      <alignment horizontal="right" vertical="center"/>
    </xf>
    <xf numFmtId="0" fontId="8" fillId="0" borderId="0" xfId="0" applyFont="1" applyFill="1" applyAlignment="1">
      <alignment horizontal="left" vertical="center"/>
    </xf>
    <xf numFmtId="177" fontId="9" fillId="0" borderId="1" xfId="11"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7" fontId="9" fillId="0" borderId="1" xfId="11" applyNumberFormat="1" applyFont="1" applyFill="1" applyBorder="1" applyAlignment="1">
      <alignment horizontal="righ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2" fontId="8" fillId="0" borderId="2" xfId="0" applyNumberFormat="1" applyFont="1" applyFill="1" applyBorder="1" applyAlignment="1">
      <alignment horizontal="left" vertical="center" wrapText="1"/>
    </xf>
    <xf numFmtId="0" fontId="8" fillId="0" borderId="1" xfId="0" applyFont="1" applyFill="1" applyBorder="1" applyAlignment="1">
      <alignment horizontal="left" vertical="center"/>
    </xf>
    <xf numFmtId="177" fontId="8" fillId="0" borderId="1" xfId="11" applyNumberFormat="1" applyFont="1" applyFill="1" applyBorder="1" applyAlignment="1">
      <alignment horizontal="right" vertical="center"/>
    </xf>
    <xf numFmtId="9" fontId="9" fillId="0" borderId="1" xfId="1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9" fillId="0" borderId="3" xfId="0" applyNumberFormat="1" applyFont="1" applyFill="1" applyBorder="1" applyAlignment="1">
      <alignment horizontal="right" vertical="center"/>
    </xf>
    <xf numFmtId="9" fontId="9" fillId="0" borderId="3" xfId="11" applyFont="1" applyFill="1" applyBorder="1" applyAlignment="1">
      <alignment horizontal="center" vertical="center"/>
    </xf>
    <xf numFmtId="0" fontId="8" fillId="0" borderId="3" xfId="0" applyFont="1" applyFill="1" applyBorder="1" applyAlignment="1">
      <alignment horizontal="center" vertical="center"/>
    </xf>
    <xf numFmtId="177" fontId="8" fillId="0" borderId="2" xfId="0" applyNumberFormat="1" applyFont="1" applyFill="1" applyBorder="1" applyAlignment="1">
      <alignment horizontal="right" vertical="center"/>
    </xf>
    <xf numFmtId="9" fontId="9" fillId="0" borderId="1" xfId="11" applyFont="1" applyFill="1" applyBorder="1" applyAlignment="1">
      <alignment vertical="center"/>
    </xf>
    <xf numFmtId="0" fontId="9" fillId="2" borderId="0" xfId="0" applyFont="1" applyFill="1" applyAlignment="1">
      <alignment vertical="center"/>
    </xf>
    <xf numFmtId="9" fontId="11" fillId="0" borderId="0" xfId="11" applyFont="1" applyFill="1">
      <alignment vertical="center"/>
    </xf>
    <xf numFmtId="0" fontId="12" fillId="0" borderId="0" xfId="0" applyFont="1" applyFill="1" applyAlignment="1">
      <alignment horizontal="center" vertical="center"/>
    </xf>
    <xf numFmtId="0" fontId="13" fillId="0" borderId="0" xfId="0" applyFont="1" applyFill="1" applyAlignment="1">
      <alignment vertical="center"/>
    </xf>
    <xf numFmtId="0" fontId="13" fillId="0" borderId="2" xfId="0" applyFont="1" applyFill="1" applyBorder="1" applyAlignment="1">
      <alignment horizontal="center" vertical="center" wrapText="1"/>
    </xf>
    <xf numFmtId="0" fontId="14" fillId="2" borderId="1" xfId="0" applyFont="1" applyFill="1" applyBorder="1" applyAlignment="1">
      <alignment vertical="center" wrapText="1"/>
    </xf>
    <xf numFmtId="177" fontId="13" fillId="0" borderId="1" xfId="11" applyNumberFormat="1" applyFont="1" applyFill="1" applyBorder="1" applyAlignment="1">
      <alignment horizontal="right" vertical="center" wrapText="1"/>
    </xf>
    <xf numFmtId="0" fontId="14"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176" fontId="13" fillId="0" borderId="3" xfId="0" applyNumberFormat="1" applyFont="1" applyFill="1" applyBorder="1" applyAlignment="1">
      <alignment horizontal="center" vertical="center"/>
    </xf>
    <xf numFmtId="176" fontId="13" fillId="0" borderId="4" xfId="0" applyNumberFormat="1" applyFont="1" applyFill="1" applyBorder="1" applyAlignment="1">
      <alignment horizontal="center" vertical="center"/>
    </xf>
    <xf numFmtId="177" fontId="13" fillId="0" borderId="2" xfId="0" applyNumberFormat="1" applyFont="1" applyFill="1" applyBorder="1" applyAlignment="1">
      <alignment horizontal="right" vertical="center" wrapText="1"/>
    </xf>
    <xf numFmtId="9" fontId="13" fillId="0" borderId="2" xfId="11"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177" fontId="13" fillId="0" borderId="3" xfId="0" applyNumberFormat="1" applyFont="1" applyFill="1" applyBorder="1" applyAlignment="1">
      <alignment horizontal="right" vertical="center" wrapText="1"/>
    </xf>
    <xf numFmtId="9" fontId="13" fillId="0" borderId="3" xfId="11" applyFont="1" applyFill="1" applyBorder="1" applyAlignment="1">
      <alignment horizontal="center" vertical="center" wrapText="1"/>
    </xf>
    <xf numFmtId="177" fontId="13" fillId="0" borderId="2" xfId="0" applyNumberFormat="1" applyFont="1" applyFill="1" applyBorder="1" applyAlignment="1">
      <alignment horizontal="right" vertical="center"/>
    </xf>
    <xf numFmtId="9" fontId="13" fillId="0" borderId="2" xfId="11" applyFont="1" applyFill="1" applyBorder="1" applyAlignment="1">
      <alignment horizontal="center" vertical="center"/>
    </xf>
    <xf numFmtId="9" fontId="13" fillId="0" borderId="2" xfId="0" applyNumberFormat="1" applyFont="1" applyFill="1" applyBorder="1" applyAlignment="1">
      <alignment horizontal="center" vertical="center"/>
    </xf>
    <xf numFmtId="177" fontId="13" fillId="0" borderId="3" xfId="0" applyNumberFormat="1" applyFont="1" applyFill="1" applyBorder="1" applyAlignment="1">
      <alignment horizontal="right" vertical="center"/>
    </xf>
    <xf numFmtId="9" fontId="13" fillId="0" borderId="3" xfId="11" applyFont="1" applyFill="1" applyBorder="1" applyAlignment="1">
      <alignment horizontal="center" vertical="center"/>
    </xf>
    <xf numFmtId="0" fontId="13" fillId="0" borderId="3" xfId="0" applyFont="1" applyFill="1" applyBorder="1" applyAlignment="1">
      <alignment horizontal="center" vertical="center"/>
    </xf>
    <xf numFmtId="0" fontId="15" fillId="0" borderId="0" xfId="0" applyFont="1" applyFill="1" applyAlignment="1">
      <alignment vertical="center" wrapText="1"/>
    </xf>
    <xf numFmtId="0" fontId="9" fillId="0" borderId="0" xfId="0" applyFont="1" applyFill="1" applyAlignment="1">
      <alignment vertical="center" wrapText="1"/>
    </xf>
    <xf numFmtId="178" fontId="15" fillId="0" borderId="0" xfId="0" applyNumberFormat="1" applyFont="1" applyFill="1" applyAlignment="1">
      <alignment horizontal="center" vertical="center" wrapText="1"/>
    </xf>
    <xf numFmtId="177" fontId="15" fillId="0" borderId="0" xfId="0" applyNumberFormat="1" applyFont="1" applyFill="1" applyAlignment="1">
      <alignment horizontal="right" vertical="center" wrapText="1"/>
    </xf>
    <xf numFmtId="177" fontId="15" fillId="0" borderId="0" xfId="0" applyNumberFormat="1" applyFont="1" applyFill="1" applyAlignment="1">
      <alignment horizontal="center" vertical="center" wrapText="1"/>
    </xf>
    <xf numFmtId="0" fontId="16" fillId="0" borderId="0" xfId="0" applyFont="1" applyFill="1" applyAlignment="1">
      <alignmen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178" fontId="18" fillId="0" borderId="0" xfId="0" applyNumberFormat="1" applyFont="1" applyFill="1" applyAlignment="1">
      <alignment horizontal="center" vertical="center" wrapText="1"/>
    </xf>
    <xf numFmtId="177" fontId="18" fillId="0" borderId="0" xfId="0" applyNumberFormat="1" applyFont="1" applyFill="1" applyAlignment="1">
      <alignment horizontal="right"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0" borderId="9" xfId="0" applyFont="1" applyFill="1" applyBorder="1" applyAlignment="1">
      <alignment horizontal="center" vertical="center" wrapText="1"/>
    </xf>
    <xf numFmtId="178" fontId="20" fillId="0" borderId="9" xfId="0" applyNumberFormat="1"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178" fontId="20" fillId="0" borderId="11" xfId="0" applyNumberFormat="1" applyFont="1" applyFill="1" applyBorder="1" applyAlignment="1">
      <alignment horizontal="center" vertical="center" wrapText="1"/>
    </xf>
    <xf numFmtId="178" fontId="22" fillId="0" borderId="11"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1" xfId="0" applyFont="1" applyFill="1" applyBorder="1" applyAlignment="1">
      <alignment vertical="center" wrapText="1"/>
    </xf>
    <xf numFmtId="178" fontId="9" fillId="0" borderId="11" xfId="0" applyNumberFormat="1" applyFont="1" applyFill="1" applyBorder="1" applyAlignment="1">
      <alignment horizontal="center" vertical="center" wrapText="1"/>
    </xf>
    <xf numFmtId="178" fontId="9" fillId="0" borderId="11" xfId="0" applyNumberFormat="1" applyFont="1" applyFill="1" applyBorder="1" applyAlignment="1">
      <alignment horizontal="left" vertical="center" wrapText="1"/>
    </xf>
    <xf numFmtId="0" fontId="9" fillId="0" borderId="11" xfId="0" applyFont="1" applyFill="1" applyBorder="1" applyAlignment="1">
      <alignment horizontal="left" vertical="center" wrapText="1"/>
    </xf>
    <xf numFmtId="177" fontId="9" fillId="0" borderId="11" xfId="0" applyNumberFormat="1" applyFont="1" applyFill="1" applyBorder="1" applyAlignment="1">
      <alignment horizontal="center" vertical="center" wrapText="1"/>
    </xf>
    <xf numFmtId="0" fontId="11" fillId="0" borderId="11" xfId="0" applyFont="1" applyFill="1" applyBorder="1" applyAlignment="1">
      <alignmen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vertical="center" wrapText="1"/>
    </xf>
    <xf numFmtId="178" fontId="9" fillId="0" borderId="15" xfId="0" applyNumberFormat="1" applyFont="1" applyFill="1" applyBorder="1" applyAlignment="1">
      <alignment horizontal="center" vertical="center" wrapText="1"/>
    </xf>
    <xf numFmtId="177" fontId="9" fillId="0" borderId="15" xfId="0" applyNumberFormat="1" applyFont="1" applyFill="1" applyBorder="1" applyAlignment="1">
      <alignment horizontal="right" vertical="center" wrapText="1"/>
    </xf>
    <xf numFmtId="179" fontId="9" fillId="0" borderId="0" xfId="0" applyNumberFormat="1" applyFont="1" applyFill="1" applyAlignment="1">
      <alignment horizontal="right" vertical="center" wrapText="1"/>
    </xf>
    <xf numFmtId="177" fontId="18" fillId="0" borderId="0" xfId="0" applyNumberFormat="1" applyFont="1" applyFill="1" applyAlignment="1">
      <alignment horizontal="center" vertical="center" wrapText="1"/>
    </xf>
    <xf numFmtId="177" fontId="20" fillId="0" borderId="9" xfId="0" applyNumberFormat="1" applyFont="1" applyFill="1" applyBorder="1" applyAlignment="1">
      <alignment horizontal="center" vertical="center" wrapText="1"/>
    </xf>
    <xf numFmtId="177" fontId="20" fillId="0" borderId="11" xfId="0" applyNumberFormat="1" applyFont="1" applyFill="1" applyBorder="1" applyAlignment="1">
      <alignment horizontal="center" vertical="center" wrapText="1"/>
    </xf>
    <xf numFmtId="180" fontId="22" fillId="0" borderId="11" xfId="0" applyNumberFormat="1" applyFont="1" applyFill="1" applyBorder="1" applyAlignment="1">
      <alignment horizontal="center" vertical="center" wrapText="1"/>
    </xf>
    <xf numFmtId="180" fontId="23" fillId="0" borderId="11" xfId="0" applyNumberFormat="1" applyFont="1" applyFill="1" applyBorder="1" applyAlignment="1">
      <alignment horizontal="center" vertical="center" wrapText="1"/>
    </xf>
    <xf numFmtId="0" fontId="9" fillId="0" borderId="0" xfId="0" applyFont="1" applyFill="1" applyAlignment="1">
      <alignment horizontal="left" vertical="center" wrapText="1"/>
    </xf>
    <xf numFmtId="177" fontId="13" fillId="0" borderId="1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9" fontId="9" fillId="0" borderId="11" xfId="11" applyFont="1" applyFill="1" applyBorder="1" applyAlignment="1">
      <alignment horizontal="center" vertical="center" wrapText="1"/>
    </xf>
    <xf numFmtId="0" fontId="9" fillId="0" borderId="0" xfId="0" applyFont="1" applyFill="1" applyAlignment="1">
      <alignment horizontal="center" vertical="center" wrapText="1"/>
    </xf>
    <xf numFmtId="177" fontId="9" fillId="0" borderId="15" xfId="0" applyNumberFormat="1" applyFont="1" applyFill="1" applyBorder="1" applyAlignment="1">
      <alignment horizontal="center" vertical="center" wrapText="1"/>
    </xf>
    <xf numFmtId="177" fontId="9" fillId="0" borderId="0" xfId="0" applyNumberFormat="1" applyFont="1" applyFill="1" applyAlignment="1">
      <alignment horizontal="center"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9" fillId="0" borderId="1"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 name="常规 4" xfId="50"/>
    <cellStyle name="常规_部门项目安排情况表--4-5日改"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23"/>
  <sheetViews>
    <sheetView view="pageBreakPreview" zoomScaleNormal="100" workbookViewId="0">
      <pane xSplit="1" ySplit="2" topLeftCell="B22" activePane="bottomRight" state="frozen"/>
      <selection/>
      <selection pane="topRight"/>
      <selection pane="bottomLeft"/>
      <selection pane="bottomRight" activeCell="A2" sqref="A2:R23"/>
    </sheetView>
  </sheetViews>
  <sheetFormatPr defaultColWidth="9" defaultRowHeight="15.75"/>
  <cols>
    <col min="1" max="1" width="7.725" style="116" customWidth="1"/>
    <col min="2" max="2" width="7.41666666666667" style="116" customWidth="1"/>
    <col min="3" max="3" width="9.25" style="116" customWidth="1"/>
    <col min="4" max="4" width="9.41666666666667" style="116" customWidth="1"/>
    <col min="5" max="6" width="8.41666666666667" style="116" customWidth="1"/>
    <col min="7" max="7" width="8.44166666666667" style="116" customWidth="1"/>
    <col min="8" max="8" width="7.83333333333333" style="116" customWidth="1"/>
    <col min="9" max="10" width="8.44166666666667" style="116" customWidth="1"/>
    <col min="11" max="11" width="8" style="116" customWidth="1"/>
    <col min="12" max="12" width="8.44166666666667" style="116" customWidth="1"/>
    <col min="13" max="18" width="5.75" style="116" customWidth="1"/>
    <col min="19" max="23" width="8.44166666666667" style="116" customWidth="1"/>
    <col min="24" max="16384" width="9" style="116"/>
  </cols>
  <sheetData>
    <row r="2" s="163" customFormat="1" ht="21" customHeight="1" spans="1:13">
      <c r="A2" s="164" t="s">
        <v>0</v>
      </c>
      <c r="B2" s="164" t="s">
        <v>1</v>
      </c>
      <c r="C2" s="164" t="s">
        <v>2</v>
      </c>
      <c r="D2" s="164" t="s">
        <v>3</v>
      </c>
      <c r="E2" s="164" t="s">
        <v>4</v>
      </c>
      <c r="F2" s="164" t="s">
        <v>5</v>
      </c>
      <c r="G2" s="164" t="s">
        <v>6</v>
      </c>
      <c r="H2" s="164" t="s">
        <v>7</v>
      </c>
      <c r="I2" s="164" t="s">
        <v>8</v>
      </c>
      <c r="J2" s="164" t="s">
        <v>9</v>
      </c>
      <c r="K2" s="164" t="s">
        <v>10</v>
      </c>
      <c r="L2" s="164" t="s">
        <v>11</v>
      </c>
      <c r="M2" s="164" t="s">
        <v>12</v>
      </c>
    </row>
    <row r="3" s="117" customFormat="1" ht="195" spans="1:13">
      <c r="A3" s="165" t="s">
        <v>13</v>
      </c>
      <c r="B3" s="165" t="s">
        <v>14</v>
      </c>
      <c r="C3" s="165" t="s">
        <v>15</v>
      </c>
      <c r="D3" s="165" t="s">
        <v>16</v>
      </c>
      <c r="E3" s="165" t="s">
        <v>16</v>
      </c>
      <c r="F3" s="165" t="s">
        <v>17</v>
      </c>
      <c r="G3" s="165" t="s">
        <v>18</v>
      </c>
      <c r="H3" s="165" t="s">
        <v>19</v>
      </c>
      <c r="I3" s="165" t="s">
        <v>20</v>
      </c>
      <c r="J3" s="165" t="s">
        <v>20</v>
      </c>
      <c r="K3" s="165" t="s">
        <v>21</v>
      </c>
      <c r="L3" s="166" t="s">
        <v>22</v>
      </c>
      <c r="M3" s="165" t="s">
        <v>23</v>
      </c>
    </row>
    <row r="4" s="163" customFormat="1" ht="17" customHeight="1" spans="1:6">
      <c r="A4" s="164" t="s">
        <v>0</v>
      </c>
      <c r="B4" s="164" t="s">
        <v>7</v>
      </c>
      <c r="C4" s="164" t="s">
        <v>8</v>
      </c>
      <c r="D4" s="164" t="s">
        <v>9</v>
      </c>
      <c r="E4" s="164" t="s">
        <v>10</v>
      </c>
      <c r="F4" s="164" t="s">
        <v>11</v>
      </c>
    </row>
    <row r="5" s="117" customFormat="1" ht="33.75" spans="1:6">
      <c r="A5" s="165" t="s">
        <v>24</v>
      </c>
      <c r="B5" s="165" t="s">
        <v>25</v>
      </c>
      <c r="C5" s="165" t="s">
        <v>25</v>
      </c>
      <c r="D5" s="165" t="s">
        <v>25</v>
      </c>
      <c r="E5" s="165" t="s">
        <v>26</v>
      </c>
      <c r="F5" s="165" t="s">
        <v>26</v>
      </c>
    </row>
    <row r="6" s="163" customFormat="1" ht="18" customHeight="1" spans="1:11">
      <c r="A6" s="164" t="s">
        <v>0</v>
      </c>
      <c r="B6" s="164" t="s">
        <v>27</v>
      </c>
      <c r="C6" s="164" t="s">
        <v>28</v>
      </c>
      <c r="D6" s="164" t="s">
        <v>4</v>
      </c>
      <c r="E6" s="164" t="s">
        <v>5</v>
      </c>
      <c r="F6" s="164" t="s">
        <v>6</v>
      </c>
      <c r="G6" s="164" t="s">
        <v>7</v>
      </c>
      <c r="H6" s="164" t="s">
        <v>8</v>
      </c>
      <c r="I6" s="164" t="s">
        <v>9</v>
      </c>
      <c r="J6" s="164" t="s">
        <v>10</v>
      </c>
      <c r="K6" s="164" t="s">
        <v>11</v>
      </c>
    </row>
    <row r="7" s="117" customFormat="1" ht="33.75" spans="1:11">
      <c r="A7" s="165" t="s">
        <v>29</v>
      </c>
      <c r="B7" s="165" t="s">
        <v>30</v>
      </c>
      <c r="C7" s="165" t="s">
        <v>31</v>
      </c>
      <c r="D7" s="165" t="s">
        <v>32</v>
      </c>
      <c r="E7" s="165" t="s">
        <v>32</v>
      </c>
      <c r="F7" s="165" t="s">
        <v>32</v>
      </c>
      <c r="G7" s="165" t="s">
        <v>33</v>
      </c>
      <c r="H7" s="165" t="s">
        <v>33</v>
      </c>
      <c r="I7" s="165" t="s">
        <v>33</v>
      </c>
      <c r="J7" s="165" t="s">
        <v>26</v>
      </c>
      <c r="K7" s="165" t="s">
        <v>26</v>
      </c>
    </row>
    <row r="8" s="163" customFormat="1" ht="21" customHeight="1" spans="1:9">
      <c r="A8" s="164" t="s">
        <v>0</v>
      </c>
      <c r="B8" s="164" t="s">
        <v>28</v>
      </c>
      <c r="C8" s="164" t="s">
        <v>4</v>
      </c>
      <c r="D8" s="164" t="s">
        <v>7</v>
      </c>
      <c r="E8" s="164" t="s">
        <v>10</v>
      </c>
      <c r="F8" s="164" t="s">
        <v>34</v>
      </c>
      <c r="G8" s="164" t="s">
        <v>35</v>
      </c>
      <c r="H8" s="164" t="s">
        <v>12</v>
      </c>
      <c r="I8" s="164" t="s">
        <v>36</v>
      </c>
    </row>
    <row r="9" s="117" customFormat="1" ht="23.25" spans="1:9">
      <c r="A9" s="165" t="s">
        <v>37</v>
      </c>
      <c r="B9" s="165" t="s">
        <v>38</v>
      </c>
      <c r="C9" s="165" t="s">
        <v>39</v>
      </c>
      <c r="D9" s="165" t="s">
        <v>40</v>
      </c>
      <c r="E9" s="165" t="s">
        <v>41</v>
      </c>
      <c r="F9" s="165" t="s">
        <v>42</v>
      </c>
      <c r="G9" s="166" t="s">
        <v>43</v>
      </c>
      <c r="H9" s="166" t="s">
        <v>44</v>
      </c>
      <c r="I9" s="166" t="s">
        <v>45</v>
      </c>
    </row>
    <row r="10" s="163" customFormat="1" ht="21" customHeight="1" spans="1:5">
      <c r="A10" s="164" t="s">
        <v>0</v>
      </c>
      <c r="B10" s="164" t="s">
        <v>46</v>
      </c>
      <c r="C10" s="164" t="s">
        <v>1</v>
      </c>
      <c r="D10" s="164" t="s">
        <v>27</v>
      </c>
      <c r="E10" s="164" t="s">
        <v>2</v>
      </c>
    </row>
    <row r="11" s="117" customFormat="1" ht="124.5" spans="1:5">
      <c r="A11" s="165" t="s">
        <v>47</v>
      </c>
      <c r="B11" s="165" t="s">
        <v>48</v>
      </c>
      <c r="C11" s="165" t="s">
        <v>49</v>
      </c>
      <c r="D11" s="165" t="s">
        <v>50</v>
      </c>
      <c r="E11" s="165" t="s">
        <v>50</v>
      </c>
    </row>
    <row r="12" s="163" customFormat="1" ht="20" customHeight="1" spans="1:8">
      <c r="A12" s="164" t="s">
        <v>0</v>
      </c>
      <c r="B12" s="164" t="s">
        <v>3</v>
      </c>
      <c r="C12" s="164" t="s">
        <v>51</v>
      </c>
      <c r="D12" s="164" t="s">
        <v>5</v>
      </c>
      <c r="E12" s="164" t="s">
        <v>6</v>
      </c>
      <c r="F12" s="164" t="s">
        <v>10</v>
      </c>
      <c r="G12" s="164" t="s">
        <v>11</v>
      </c>
      <c r="H12" s="164" t="s">
        <v>52</v>
      </c>
    </row>
    <row r="13" s="117" customFormat="1" ht="33.75" spans="1:8">
      <c r="A13" s="165" t="s">
        <v>53</v>
      </c>
      <c r="B13" s="165" t="s">
        <v>54</v>
      </c>
      <c r="C13" s="165" t="s">
        <v>54</v>
      </c>
      <c r="D13" s="165" t="s">
        <v>54</v>
      </c>
      <c r="E13" s="165" t="s">
        <v>54</v>
      </c>
      <c r="F13" s="165" t="s">
        <v>55</v>
      </c>
      <c r="G13" s="165" t="s">
        <v>55</v>
      </c>
      <c r="H13" s="166" t="s">
        <v>56</v>
      </c>
    </row>
    <row r="14" s="163" customFormat="1" ht="17" customHeight="1" spans="1:10">
      <c r="A14" s="164" t="s">
        <v>0</v>
      </c>
      <c r="B14" s="164" t="s">
        <v>46</v>
      </c>
      <c r="C14" s="164" t="s">
        <v>1</v>
      </c>
      <c r="D14" s="164" t="s">
        <v>2</v>
      </c>
      <c r="E14" s="164" t="s">
        <v>3</v>
      </c>
      <c r="F14" s="164" t="s">
        <v>51</v>
      </c>
      <c r="G14" s="164" t="s">
        <v>5</v>
      </c>
      <c r="H14" s="164" t="s">
        <v>6</v>
      </c>
      <c r="I14" s="164" t="s">
        <v>7</v>
      </c>
      <c r="J14" s="164" t="s">
        <v>10</v>
      </c>
    </row>
    <row r="15" s="117" customFormat="1" ht="172.5" spans="1:10">
      <c r="A15" s="165" t="s">
        <v>57</v>
      </c>
      <c r="B15" s="165" t="s">
        <v>58</v>
      </c>
      <c r="C15" s="165" t="s">
        <v>14</v>
      </c>
      <c r="D15" s="165" t="s">
        <v>59</v>
      </c>
      <c r="E15" s="165" t="s">
        <v>60</v>
      </c>
      <c r="F15" s="165" t="s">
        <v>54</v>
      </c>
      <c r="G15" s="165" t="s">
        <v>61</v>
      </c>
      <c r="H15" s="165" t="s">
        <v>62</v>
      </c>
      <c r="I15" s="165" t="s">
        <v>19</v>
      </c>
      <c r="J15" s="165" t="s">
        <v>21</v>
      </c>
    </row>
    <row r="16" s="163" customFormat="1" ht="27" customHeight="1" spans="1:9">
      <c r="A16" s="164" t="s">
        <v>0</v>
      </c>
      <c r="B16" s="164" t="s">
        <v>1</v>
      </c>
      <c r="C16" s="164" t="s">
        <v>2</v>
      </c>
      <c r="D16" s="164" t="s">
        <v>4</v>
      </c>
      <c r="E16" s="164" t="s">
        <v>5</v>
      </c>
      <c r="F16" s="164" t="s">
        <v>7</v>
      </c>
      <c r="G16" s="164" t="s">
        <v>11</v>
      </c>
      <c r="H16" s="164" t="s">
        <v>34</v>
      </c>
      <c r="I16" s="164" t="s">
        <v>35</v>
      </c>
    </row>
    <row r="17" s="117" customFormat="1" ht="126.75" spans="1:9">
      <c r="A17" s="165" t="s">
        <v>63</v>
      </c>
      <c r="B17" s="165" t="s">
        <v>64</v>
      </c>
      <c r="C17" s="165" t="s">
        <v>65</v>
      </c>
      <c r="D17" s="165" t="s">
        <v>66</v>
      </c>
      <c r="E17" s="165" t="s">
        <v>67</v>
      </c>
      <c r="F17" s="165" t="s">
        <v>68</v>
      </c>
      <c r="G17" s="165" t="s">
        <v>69</v>
      </c>
      <c r="H17" s="165" t="s">
        <v>70</v>
      </c>
      <c r="I17" s="166" t="s">
        <v>71</v>
      </c>
    </row>
    <row r="18" s="163" customFormat="1" ht="27" customHeight="1" spans="1:3">
      <c r="A18" s="164" t="s">
        <v>0</v>
      </c>
      <c r="B18" s="164" t="s">
        <v>7</v>
      </c>
      <c r="C18" s="164" t="s">
        <v>34</v>
      </c>
    </row>
    <row r="19" s="117" customFormat="1" ht="68.25" spans="1:3">
      <c r="A19" s="165" t="s">
        <v>72</v>
      </c>
      <c r="B19" s="165" t="s">
        <v>73</v>
      </c>
      <c r="C19" s="165" t="s">
        <v>70</v>
      </c>
    </row>
    <row r="20" s="163" customFormat="1" ht="29" customHeight="1" spans="1:18">
      <c r="A20" s="164" t="s">
        <v>0</v>
      </c>
      <c r="B20" s="164" t="s">
        <v>46</v>
      </c>
      <c r="C20" s="164" t="s">
        <v>1</v>
      </c>
      <c r="D20" s="164" t="s">
        <v>27</v>
      </c>
      <c r="E20" s="164" t="s">
        <v>2</v>
      </c>
      <c r="F20" s="164" t="s">
        <v>28</v>
      </c>
      <c r="G20" s="164" t="s">
        <v>74</v>
      </c>
      <c r="H20" s="164" t="s">
        <v>3</v>
      </c>
      <c r="I20" s="164" t="s">
        <v>4</v>
      </c>
      <c r="J20" s="164" t="s">
        <v>51</v>
      </c>
      <c r="K20" s="164" t="s">
        <v>5</v>
      </c>
      <c r="L20" s="164" t="s">
        <v>6</v>
      </c>
      <c r="M20" s="164" t="s">
        <v>7</v>
      </c>
      <c r="N20" s="164" t="s">
        <v>8</v>
      </c>
      <c r="O20" s="164" t="s">
        <v>9</v>
      </c>
      <c r="P20" s="164" t="s">
        <v>34</v>
      </c>
      <c r="Q20" s="164" t="s">
        <v>75</v>
      </c>
      <c r="R20" s="164" t="s">
        <v>35</v>
      </c>
    </row>
    <row r="21" s="117" customFormat="1" ht="161.25" spans="1:18">
      <c r="A21" s="165" t="s">
        <v>76</v>
      </c>
      <c r="B21" s="165" t="s">
        <v>77</v>
      </c>
      <c r="C21" s="165" t="s">
        <v>78</v>
      </c>
      <c r="D21" s="165" t="s">
        <v>79</v>
      </c>
      <c r="E21" s="165" t="s">
        <v>80</v>
      </c>
      <c r="F21" s="165" t="s">
        <v>81</v>
      </c>
      <c r="G21" s="165" t="s">
        <v>82</v>
      </c>
      <c r="H21" s="165" t="s">
        <v>83</v>
      </c>
      <c r="I21" s="165" t="s">
        <v>84</v>
      </c>
      <c r="J21" s="165" t="s">
        <v>85</v>
      </c>
      <c r="K21" s="165" t="s">
        <v>86</v>
      </c>
      <c r="L21" s="165" t="s">
        <v>87</v>
      </c>
      <c r="M21" s="165" t="s">
        <v>88</v>
      </c>
      <c r="N21" s="165" t="s">
        <v>89</v>
      </c>
      <c r="O21" s="165" t="s">
        <v>89</v>
      </c>
      <c r="P21" s="165" t="s">
        <v>90</v>
      </c>
      <c r="Q21" s="165" t="s">
        <v>91</v>
      </c>
      <c r="R21" s="165" t="s">
        <v>92</v>
      </c>
    </row>
    <row r="22" s="163" customFormat="1" ht="24" customHeight="1" spans="1:8">
      <c r="A22" s="164" t="s">
        <v>0</v>
      </c>
      <c r="B22" s="164" t="s">
        <v>46</v>
      </c>
      <c r="C22" s="164" t="s">
        <v>27</v>
      </c>
      <c r="D22" s="164" t="s">
        <v>28</v>
      </c>
      <c r="E22" s="164" t="s">
        <v>51</v>
      </c>
      <c r="F22" s="164" t="s">
        <v>7</v>
      </c>
      <c r="G22" s="164" t="s">
        <v>34</v>
      </c>
      <c r="H22" s="164" t="s">
        <v>12</v>
      </c>
    </row>
    <row r="23" s="117" customFormat="1" ht="296.25" spans="1:8">
      <c r="A23" s="167" t="s">
        <v>93</v>
      </c>
      <c r="B23" s="165" t="s">
        <v>58</v>
      </c>
      <c r="C23" s="165" t="s">
        <v>94</v>
      </c>
      <c r="D23" s="165" t="s">
        <v>95</v>
      </c>
      <c r="E23" s="165" t="s">
        <v>96</v>
      </c>
      <c r="F23" s="165" t="s">
        <v>97</v>
      </c>
      <c r="G23" s="165" t="s">
        <v>98</v>
      </c>
      <c r="H23" s="165" t="s">
        <v>99</v>
      </c>
    </row>
  </sheetData>
  <pageMargins left="0.236111111111111" right="0.196527777777778" top="0.708333333333333" bottom="0.393055555555556" header="0.5" footer="0.236111111111111"/>
  <pageSetup paperSize="9" orientation="landscape" horizontalDpi="600"/>
  <headerFooter/>
  <rowBreaks count="1" manualBreakCount="1">
    <brk id="2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O32"/>
  <sheetViews>
    <sheetView tabSelected="1" view="pageBreakPreview" zoomScaleNormal="120" workbookViewId="0">
      <pane xSplit="2" ySplit="5" topLeftCell="E12" activePane="bottomRight" state="frozen"/>
      <selection/>
      <selection pane="topRight"/>
      <selection pane="bottomLeft"/>
      <selection pane="bottomRight" activeCell="G8" sqref="G8"/>
    </sheetView>
  </sheetViews>
  <sheetFormatPr defaultColWidth="9" defaultRowHeight="15.75"/>
  <cols>
    <col min="1" max="1" width="6.75" style="116" customWidth="1"/>
    <col min="2" max="2" width="6.875" style="116" customWidth="1"/>
    <col min="3" max="3" width="12.25" style="116" customWidth="1"/>
    <col min="4" max="4" width="13.7083333333333" style="116" customWidth="1"/>
    <col min="5" max="5" width="64.4583333333333" style="116" customWidth="1"/>
    <col min="6" max="6" width="5.875" style="118" customWidth="1"/>
    <col min="7" max="7" width="7.34166666666667" style="119" customWidth="1"/>
    <col min="8" max="8" width="7.125" style="119" customWidth="1"/>
    <col min="9" max="12" width="5.875" style="119" customWidth="1"/>
    <col min="13" max="13" width="5.125" style="120" customWidth="1"/>
    <col min="14" max="14" width="17.0833333333333" style="116" customWidth="1"/>
    <col min="15" max="15" width="33.1833333333333" style="116" customWidth="1"/>
    <col min="16" max="16384" width="9" style="116"/>
  </cols>
  <sheetData>
    <row r="1" s="116" customFormat="1" spans="1:13">
      <c r="A1" s="121" t="s">
        <v>100</v>
      </c>
      <c r="F1" s="118"/>
      <c r="G1" s="119"/>
      <c r="H1" s="119"/>
      <c r="I1" s="119"/>
      <c r="J1" s="119"/>
      <c r="K1" s="119"/>
      <c r="L1" s="119"/>
      <c r="M1" s="120"/>
    </row>
    <row r="2" s="116" customFormat="1" ht="22.5" spans="1:14">
      <c r="A2" s="122" t="s">
        <v>101</v>
      </c>
      <c r="B2" s="123"/>
      <c r="C2" s="124"/>
      <c r="D2" s="123"/>
      <c r="E2" s="123"/>
      <c r="F2" s="125"/>
      <c r="G2" s="126"/>
      <c r="H2" s="126"/>
      <c r="I2" s="126"/>
      <c r="J2" s="126"/>
      <c r="K2" s="126"/>
      <c r="L2" s="126"/>
      <c r="M2" s="151"/>
      <c r="N2" s="123"/>
    </row>
    <row r="3" s="117" customFormat="1" ht="12" spans="1:14">
      <c r="A3" s="127" t="s">
        <v>102</v>
      </c>
      <c r="B3" s="128" t="s">
        <v>103</v>
      </c>
      <c r="C3" s="129" t="s">
        <v>104</v>
      </c>
      <c r="D3" s="128" t="s">
        <v>105</v>
      </c>
      <c r="E3" s="128" t="s">
        <v>106</v>
      </c>
      <c r="F3" s="130" t="s">
        <v>107</v>
      </c>
      <c r="G3" s="130" t="s">
        <v>108</v>
      </c>
      <c r="H3" s="130"/>
      <c r="I3" s="130"/>
      <c r="J3" s="130"/>
      <c r="K3" s="130"/>
      <c r="L3" s="130"/>
      <c r="M3" s="152" t="s">
        <v>109</v>
      </c>
      <c r="N3" s="128" t="s">
        <v>110</v>
      </c>
    </row>
    <row r="4" s="117" customFormat="1" ht="12" spans="1:14">
      <c r="A4" s="131"/>
      <c r="B4" s="132"/>
      <c r="C4" s="133"/>
      <c r="D4" s="132"/>
      <c r="E4" s="132"/>
      <c r="F4" s="134"/>
      <c r="G4" s="134" t="s">
        <v>111</v>
      </c>
      <c r="H4" s="134" t="s">
        <v>112</v>
      </c>
      <c r="I4" s="134"/>
      <c r="J4" s="134"/>
      <c r="K4" s="134"/>
      <c r="L4" s="134"/>
      <c r="M4" s="153"/>
      <c r="N4" s="132"/>
    </row>
    <row r="5" s="117" customFormat="1" ht="12" spans="1:14">
      <c r="A5" s="131"/>
      <c r="B5" s="132"/>
      <c r="C5" s="133"/>
      <c r="D5" s="132"/>
      <c r="E5" s="132"/>
      <c r="F5" s="134"/>
      <c r="G5" s="134"/>
      <c r="H5" s="135">
        <v>0</v>
      </c>
      <c r="I5" s="154">
        <v>0.3</v>
      </c>
      <c r="J5" s="155">
        <v>0.6</v>
      </c>
      <c r="K5" s="155">
        <v>0.8</v>
      </c>
      <c r="L5" s="155">
        <v>1</v>
      </c>
      <c r="M5" s="153"/>
      <c r="N5" s="132"/>
    </row>
    <row r="6" s="117" customFormat="1" ht="22.5" spans="1:15">
      <c r="A6" s="136" t="s">
        <v>113</v>
      </c>
      <c r="B6" s="137" t="s">
        <v>114</v>
      </c>
      <c r="C6" s="137" t="s">
        <v>115</v>
      </c>
      <c r="D6" s="138" t="s">
        <v>116</v>
      </c>
      <c r="E6" s="138" t="s">
        <v>117</v>
      </c>
      <c r="F6" s="139">
        <v>3</v>
      </c>
      <c r="G6" s="139" t="s">
        <v>118</v>
      </c>
      <c r="H6" s="139" t="s">
        <v>119</v>
      </c>
      <c r="I6" s="139"/>
      <c r="J6" s="139" t="s">
        <v>120</v>
      </c>
      <c r="K6" s="139"/>
      <c r="L6" s="139" t="s">
        <v>121</v>
      </c>
      <c r="M6" s="142">
        <v>3</v>
      </c>
      <c r="N6" s="138"/>
      <c r="O6" s="156" t="s">
        <v>122</v>
      </c>
    </row>
    <row r="7" s="117" customFormat="1" ht="22.5" spans="1:15">
      <c r="A7" s="136"/>
      <c r="B7" s="137"/>
      <c r="C7" s="137"/>
      <c r="D7" s="138" t="s">
        <v>13</v>
      </c>
      <c r="E7" s="138" t="s">
        <v>123</v>
      </c>
      <c r="F7" s="139">
        <v>3</v>
      </c>
      <c r="G7" s="139" t="s">
        <v>118</v>
      </c>
      <c r="H7" s="139" t="s">
        <v>124</v>
      </c>
      <c r="I7" s="139"/>
      <c r="J7" s="139" t="s">
        <v>125</v>
      </c>
      <c r="K7" s="139"/>
      <c r="L7" s="139" t="s">
        <v>126</v>
      </c>
      <c r="M7" s="142">
        <v>3</v>
      </c>
      <c r="N7" s="138"/>
      <c r="O7" s="156"/>
    </row>
    <row r="8" s="117" customFormat="1" ht="22.5" spans="1:15">
      <c r="A8" s="136"/>
      <c r="B8" s="137"/>
      <c r="C8" s="138" t="s">
        <v>24</v>
      </c>
      <c r="D8" s="138"/>
      <c r="E8" s="138" t="s">
        <v>127</v>
      </c>
      <c r="F8" s="139">
        <v>3</v>
      </c>
      <c r="G8" s="139" t="s">
        <v>118</v>
      </c>
      <c r="H8" s="139" t="s">
        <v>128</v>
      </c>
      <c r="I8" s="139"/>
      <c r="J8" s="139" t="s">
        <v>129</v>
      </c>
      <c r="K8" s="139"/>
      <c r="L8" s="139" t="s">
        <v>130</v>
      </c>
      <c r="M8" s="142">
        <v>3</v>
      </c>
      <c r="N8" s="138"/>
      <c r="O8" s="156"/>
    </row>
    <row r="9" s="117" customFormat="1" ht="22.5" spans="1:15">
      <c r="A9" s="136"/>
      <c r="B9" s="137"/>
      <c r="C9" s="138" t="s">
        <v>29</v>
      </c>
      <c r="D9" s="138"/>
      <c r="E9" s="138" t="s">
        <v>131</v>
      </c>
      <c r="F9" s="139">
        <v>3</v>
      </c>
      <c r="G9" s="139" t="s">
        <v>118</v>
      </c>
      <c r="H9" s="139" t="s">
        <v>132</v>
      </c>
      <c r="I9" s="139"/>
      <c r="J9" s="139" t="s">
        <v>133</v>
      </c>
      <c r="K9" s="139"/>
      <c r="L9" s="139" t="s">
        <v>134</v>
      </c>
      <c r="M9" s="142">
        <v>3</v>
      </c>
      <c r="N9" s="138"/>
      <c r="O9" s="156"/>
    </row>
    <row r="10" s="117" customFormat="1" ht="22.5" spans="1:15">
      <c r="A10" s="136"/>
      <c r="B10" s="137" t="s">
        <v>135</v>
      </c>
      <c r="C10" s="138" t="s">
        <v>136</v>
      </c>
      <c r="D10" s="138"/>
      <c r="E10" s="138" t="s">
        <v>137</v>
      </c>
      <c r="F10" s="139">
        <v>3</v>
      </c>
      <c r="G10" s="139" t="s">
        <v>138</v>
      </c>
      <c r="H10" s="140" t="s">
        <v>139</v>
      </c>
      <c r="I10" s="140"/>
      <c r="J10" s="140"/>
      <c r="K10" s="140"/>
      <c r="L10" s="140"/>
      <c r="M10" s="142">
        <v>3</v>
      </c>
      <c r="N10" s="138"/>
      <c r="O10" s="156"/>
    </row>
    <row r="11" s="117" customFormat="1" ht="22.5" spans="1:15">
      <c r="A11" s="136"/>
      <c r="B11" s="137"/>
      <c r="C11" s="138" t="s">
        <v>140</v>
      </c>
      <c r="D11" s="138"/>
      <c r="E11" s="138" t="s">
        <v>141</v>
      </c>
      <c r="F11" s="139">
        <v>3</v>
      </c>
      <c r="G11" s="139" t="s">
        <v>138</v>
      </c>
      <c r="H11" s="140" t="s">
        <v>142</v>
      </c>
      <c r="I11" s="140"/>
      <c r="J11" s="140"/>
      <c r="K11" s="140"/>
      <c r="L11" s="140"/>
      <c r="M11" s="142">
        <v>3</v>
      </c>
      <c r="N11" s="138"/>
      <c r="O11" s="156"/>
    </row>
    <row r="12" s="117" customFormat="1" ht="22.5" spans="1:14">
      <c r="A12" s="136" t="s">
        <v>143</v>
      </c>
      <c r="B12" s="137" t="s">
        <v>144</v>
      </c>
      <c r="C12" s="138" t="s">
        <v>53</v>
      </c>
      <c r="D12" s="138"/>
      <c r="E12" s="138" t="s">
        <v>145</v>
      </c>
      <c r="F12" s="139">
        <v>3</v>
      </c>
      <c r="G12" s="139" t="s">
        <v>118</v>
      </c>
      <c r="H12" s="139" t="s">
        <v>146</v>
      </c>
      <c r="I12" s="139"/>
      <c r="J12" s="139" t="s">
        <v>147</v>
      </c>
      <c r="K12" s="139"/>
      <c r="L12" s="139" t="s">
        <v>148</v>
      </c>
      <c r="M12" s="142">
        <v>3</v>
      </c>
      <c r="N12" s="143"/>
    </row>
    <row r="13" s="117" customFormat="1" ht="38" customHeight="1" spans="1:14">
      <c r="A13" s="136"/>
      <c r="B13" s="137"/>
      <c r="C13" s="138" t="s">
        <v>57</v>
      </c>
      <c r="D13" s="138"/>
      <c r="E13" s="138" t="s">
        <v>149</v>
      </c>
      <c r="F13" s="139">
        <v>3</v>
      </c>
      <c r="G13" s="139" t="s">
        <v>150</v>
      </c>
      <c r="H13" s="139" t="s">
        <v>151</v>
      </c>
      <c r="I13" s="139" t="s">
        <v>152</v>
      </c>
      <c r="J13" s="139" t="s">
        <v>153</v>
      </c>
      <c r="K13" s="139" t="s">
        <v>154</v>
      </c>
      <c r="L13" s="139" t="s">
        <v>155</v>
      </c>
      <c r="M13" s="142">
        <v>3</v>
      </c>
      <c r="N13" s="138"/>
    </row>
    <row r="14" s="117" customFormat="1" ht="29" customHeight="1" spans="1:14">
      <c r="A14" s="136"/>
      <c r="B14" s="137"/>
      <c r="C14" s="138" t="s">
        <v>156</v>
      </c>
      <c r="D14" s="138"/>
      <c r="E14" s="138" t="s">
        <v>157</v>
      </c>
      <c r="F14" s="139">
        <v>3</v>
      </c>
      <c r="G14" s="139" t="s">
        <v>158</v>
      </c>
      <c r="H14" s="139" t="s">
        <v>159</v>
      </c>
      <c r="I14" s="139"/>
      <c r="J14" s="139"/>
      <c r="K14" s="139"/>
      <c r="L14" s="139" t="s">
        <v>160</v>
      </c>
      <c r="M14" s="142">
        <v>3</v>
      </c>
      <c r="N14" s="138"/>
    </row>
    <row r="15" s="117" customFormat="1" ht="29" customHeight="1" spans="1:14">
      <c r="A15" s="136"/>
      <c r="B15" s="137" t="s">
        <v>161</v>
      </c>
      <c r="C15" s="138" t="s">
        <v>53</v>
      </c>
      <c r="D15" s="138"/>
      <c r="E15" s="138" t="s">
        <v>162</v>
      </c>
      <c r="F15" s="139">
        <v>3</v>
      </c>
      <c r="G15" s="139" t="s">
        <v>118</v>
      </c>
      <c r="H15" s="139" t="s">
        <v>146</v>
      </c>
      <c r="I15" s="139"/>
      <c r="J15" s="139" t="s">
        <v>147</v>
      </c>
      <c r="K15" s="139"/>
      <c r="L15" s="139" t="s">
        <v>148</v>
      </c>
      <c r="M15" s="142">
        <v>3</v>
      </c>
      <c r="N15" s="138"/>
    </row>
    <row r="16" s="117" customFormat="1" ht="23.25" spans="1:14">
      <c r="A16" s="136"/>
      <c r="B16" s="137"/>
      <c r="C16" s="138" t="s">
        <v>47</v>
      </c>
      <c r="D16" s="138"/>
      <c r="E16" s="138" t="s">
        <v>163</v>
      </c>
      <c r="F16" s="139">
        <v>3</v>
      </c>
      <c r="G16" s="139" t="s">
        <v>150</v>
      </c>
      <c r="H16" s="139" t="s">
        <v>151</v>
      </c>
      <c r="I16" s="139" t="s">
        <v>152</v>
      </c>
      <c r="J16" s="139" t="s">
        <v>153</v>
      </c>
      <c r="K16" s="139" t="s">
        <v>154</v>
      </c>
      <c r="L16" s="139" t="s">
        <v>155</v>
      </c>
      <c r="M16" s="142">
        <v>3</v>
      </c>
      <c r="N16" s="138"/>
    </row>
    <row r="17" s="117" customFormat="1" ht="29" customHeight="1" spans="1:14">
      <c r="A17" s="136"/>
      <c r="B17" s="137"/>
      <c r="C17" s="138" t="s">
        <v>164</v>
      </c>
      <c r="D17" s="138"/>
      <c r="E17" s="138" t="s">
        <v>165</v>
      </c>
      <c r="F17" s="139">
        <v>3</v>
      </c>
      <c r="G17" s="139" t="s">
        <v>118</v>
      </c>
      <c r="H17" s="139" t="s">
        <v>166</v>
      </c>
      <c r="I17" s="139"/>
      <c r="J17" s="139" t="s">
        <v>167</v>
      </c>
      <c r="K17" s="139"/>
      <c r="L17" s="139" t="s">
        <v>168</v>
      </c>
      <c r="M17" s="142">
        <v>3</v>
      </c>
      <c r="N17" s="138"/>
    </row>
    <row r="18" s="117" customFormat="1" ht="34.5" spans="1:14">
      <c r="A18" s="136" t="s">
        <v>169</v>
      </c>
      <c r="B18" s="137" t="s">
        <v>170</v>
      </c>
      <c r="C18" s="138" t="s">
        <v>63</v>
      </c>
      <c r="D18" s="138"/>
      <c r="E18" s="138" t="s">
        <v>171</v>
      </c>
      <c r="F18" s="139">
        <v>5</v>
      </c>
      <c r="G18" s="139" t="s">
        <v>138</v>
      </c>
      <c r="H18" s="140" t="s">
        <v>172</v>
      </c>
      <c r="I18" s="140"/>
      <c r="J18" s="140"/>
      <c r="K18" s="140"/>
      <c r="L18" s="140"/>
      <c r="M18" s="157">
        <v>4.27</v>
      </c>
      <c r="N18" s="138" t="s">
        <v>173</v>
      </c>
    </row>
    <row r="19" s="117" customFormat="1" ht="22.5" spans="1:14">
      <c r="A19" s="136"/>
      <c r="B19" s="137"/>
      <c r="C19" s="138" t="s">
        <v>72</v>
      </c>
      <c r="D19" s="138"/>
      <c r="E19" s="138" t="s">
        <v>174</v>
      </c>
      <c r="F19" s="139">
        <v>5</v>
      </c>
      <c r="G19" s="139" t="s">
        <v>138</v>
      </c>
      <c r="H19" s="140" t="s">
        <v>175</v>
      </c>
      <c r="I19" s="140"/>
      <c r="J19" s="140"/>
      <c r="K19" s="140"/>
      <c r="L19" s="140"/>
      <c r="M19" s="142">
        <v>5</v>
      </c>
      <c r="N19" s="138"/>
    </row>
    <row r="20" s="117" customFormat="1" ht="34.5" spans="1:14">
      <c r="A20" s="136"/>
      <c r="B20" s="137"/>
      <c r="C20" s="138" t="s">
        <v>76</v>
      </c>
      <c r="D20" s="138"/>
      <c r="E20" s="138" t="s">
        <v>176</v>
      </c>
      <c r="F20" s="139">
        <v>5</v>
      </c>
      <c r="G20" s="139" t="s">
        <v>118</v>
      </c>
      <c r="H20" s="139" t="s">
        <v>177</v>
      </c>
      <c r="I20" s="139"/>
      <c r="J20" s="139" t="s">
        <v>178</v>
      </c>
      <c r="K20" s="139"/>
      <c r="L20" s="139" t="s">
        <v>179</v>
      </c>
      <c r="M20" s="157">
        <v>2.76</v>
      </c>
      <c r="N20" s="138" t="s">
        <v>173</v>
      </c>
    </row>
    <row r="21" s="117" customFormat="1" ht="24" spans="1:14">
      <c r="A21" s="136"/>
      <c r="B21" s="137"/>
      <c r="C21" s="138" t="s">
        <v>180</v>
      </c>
      <c r="D21" s="138"/>
      <c r="E21" s="138" t="s">
        <v>181</v>
      </c>
      <c r="F21" s="139">
        <v>5</v>
      </c>
      <c r="G21" s="139" t="s">
        <v>138</v>
      </c>
      <c r="H21" s="139" t="s">
        <v>182</v>
      </c>
      <c r="I21" s="139"/>
      <c r="J21" s="158" t="s">
        <v>183</v>
      </c>
      <c r="K21" s="139"/>
      <c r="L21" s="139" t="s">
        <v>184</v>
      </c>
      <c r="M21" s="142">
        <v>5</v>
      </c>
      <c r="N21" s="138"/>
    </row>
    <row r="22" s="117" customFormat="1" ht="45" spans="1:14">
      <c r="A22" s="136" t="s">
        <v>185</v>
      </c>
      <c r="B22" s="137" t="s">
        <v>186</v>
      </c>
      <c r="C22" s="141" t="s">
        <v>187</v>
      </c>
      <c r="D22" s="138" t="s">
        <v>188</v>
      </c>
      <c r="E22" s="141" t="s">
        <v>189</v>
      </c>
      <c r="F22" s="139">
        <v>8</v>
      </c>
      <c r="G22" s="142" t="s">
        <v>118</v>
      </c>
      <c r="H22" s="142" t="s">
        <v>190</v>
      </c>
      <c r="I22" s="142"/>
      <c r="J22" s="142" t="s">
        <v>191</v>
      </c>
      <c r="K22" s="142"/>
      <c r="L22" s="142" t="s">
        <v>192</v>
      </c>
      <c r="M22" s="142">
        <v>4.8</v>
      </c>
      <c r="N22" s="138" t="s">
        <v>193</v>
      </c>
    </row>
    <row r="23" s="117" customFormat="1" ht="45" spans="1:14">
      <c r="A23" s="136"/>
      <c r="B23" s="137"/>
      <c r="C23" s="138" t="s">
        <v>194</v>
      </c>
      <c r="D23" s="143" t="s">
        <v>195</v>
      </c>
      <c r="E23" s="138" t="s">
        <v>196</v>
      </c>
      <c r="F23" s="139">
        <v>8</v>
      </c>
      <c r="G23" s="142" t="s">
        <v>118</v>
      </c>
      <c r="H23" s="142" t="s">
        <v>190</v>
      </c>
      <c r="I23" s="142"/>
      <c r="J23" s="142" t="s">
        <v>191</v>
      </c>
      <c r="K23" s="142"/>
      <c r="L23" s="142" t="s">
        <v>192</v>
      </c>
      <c r="M23" s="142">
        <v>8</v>
      </c>
      <c r="N23" s="138"/>
    </row>
    <row r="24" s="117" customFormat="1" ht="33.75" spans="1:14">
      <c r="A24" s="136"/>
      <c r="B24" s="137"/>
      <c r="C24" s="144" t="s">
        <v>197</v>
      </c>
      <c r="D24" s="138" t="s">
        <v>198</v>
      </c>
      <c r="E24" s="138" t="s">
        <v>199</v>
      </c>
      <c r="F24" s="139">
        <v>5</v>
      </c>
      <c r="G24" s="142" t="s">
        <v>118</v>
      </c>
      <c r="H24" s="142" t="s">
        <v>200</v>
      </c>
      <c r="I24" s="142" t="s">
        <v>201</v>
      </c>
      <c r="J24" s="142" t="s">
        <v>202</v>
      </c>
      <c r="K24" s="142" t="s">
        <v>203</v>
      </c>
      <c r="L24" s="142" t="s">
        <v>204</v>
      </c>
      <c r="M24" s="142">
        <v>3</v>
      </c>
      <c r="N24" s="138" t="s">
        <v>205</v>
      </c>
    </row>
    <row r="25" s="117" customFormat="1" ht="26" customHeight="1" spans="1:15">
      <c r="A25" s="136"/>
      <c r="B25" s="137"/>
      <c r="C25" s="145"/>
      <c r="D25" s="138" t="s">
        <v>206</v>
      </c>
      <c r="E25" s="141" t="s">
        <v>207</v>
      </c>
      <c r="F25" s="139">
        <v>5</v>
      </c>
      <c r="G25" s="142" t="s">
        <v>138</v>
      </c>
      <c r="H25" s="139" t="s">
        <v>208</v>
      </c>
      <c r="I25" s="139"/>
      <c r="J25" s="139" t="s">
        <v>209</v>
      </c>
      <c r="K25" s="139"/>
      <c r="L25" s="159" t="s">
        <v>210</v>
      </c>
      <c r="M25" s="142">
        <v>3</v>
      </c>
      <c r="N25" s="138" t="s">
        <v>211</v>
      </c>
      <c r="O25" s="160"/>
    </row>
    <row r="26" s="117" customFormat="1" ht="22.5" spans="1:15">
      <c r="A26" s="136"/>
      <c r="B26" s="137"/>
      <c r="C26" s="145" t="s">
        <v>212</v>
      </c>
      <c r="D26" s="138" t="s">
        <v>213</v>
      </c>
      <c r="E26" s="141" t="s">
        <v>214</v>
      </c>
      <c r="F26" s="139">
        <v>8</v>
      </c>
      <c r="G26" s="142" t="s">
        <v>118</v>
      </c>
      <c r="H26" s="139" t="s">
        <v>215</v>
      </c>
      <c r="I26" s="140"/>
      <c r="J26" s="139" t="s">
        <v>216</v>
      </c>
      <c r="K26" s="140"/>
      <c r="L26" s="139" t="s">
        <v>217</v>
      </c>
      <c r="M26" s="142">
        <v>4.8</v>
      </c>
      <c r="N26" s="138"/>
      <c r="O26" s="160"/>
    </row>
    <row r="27" s="117" customFormat="1" ht="22.5" spans="1:15">
      <c r="A27" s="136"/>
      <c r="B27" s="137"/>
      <c r="C27" s="141" t="s">
        <v>218</v>
      </c>
      <c r="D27" s="138" t="s">
        <v>219</v>
      </c>
      <c r="E27" s="141" t="s">
        <v>220</v>
      </c>
      <c r="F27" s="139">
        <v>5</v>
      </c>
      <c r="G27" s="142" t="s">
        <v>138</v>
      </c>
      <c r="H27" s="140" t="s">
        <v>221</v>
      </c>
      <c r="I27" s="140"/>
      <c r="J27" s="140"/>
      <c r="K27" s="140"/>
      <c r="L27" s="140"/>
      <c r="M27" s="142">
        <v>3.7</v>
      </c>
      <c r="N27" s="138" t="s">
        <v>222</v>
      </c>
      <c r="O27" s="160" t="s">
        <v>223</v>
      </c>
    </row>
    <row r="28" s="117" customFormat="1" ht="22.5" spans="1:15">
      <c r="A28" s="136"/>
      <c r="B28" s="137"/>
      <c r="C28" s="141"/>
      <c r="D28" s="138" t="s">
        <v>224</v>
      </c>
      <c r="E28" s="138" t="s">
        <v>225</v>
      </c>
      <c r="F28" s="139">
        <v>5</v>
      </c>
      <c r="G28" s="142" t="s">
        <v>138</v>
      </c>
      <c r="H28" s="140" t="s">
        <v>221</v>
      </c>
      <c r="I28" s="140"/>
      <c r="J28" s="140"/>
      <c r="K28" s="140"/>
      <c r="L28" s="140"/>
      <c r="M28" s="142">
        <v>4</v>
      </c>
      <c r="N28" s="138" t="s">
        <v>226</v>
      </c>
      <c r="O28" s="160"/>
    </row>
    <row r="29" s="117" customFormat="1" ht="16" customHeight="1" spans="1:15">
      <c r="A29" s="146" t="s">
        <v>227</v>
      </c>
      <c r="B29" s="147"/>
      <c r="C29" s="147"/>
      <c r="D29" s="147"/>
      <c r="E29" s="147"/>
      <c r="F29" s="148">
        <f>SUM(F6:F28)</f>
        <v>100</v>
      </c>
      <c r="G29" s="149"/>
      <c r="H29" s="149"/>
      <c r="I29" s="149"/>
      <c r="J29" s="149"/>
      <c r="K29" s="149"/>
      <c r="L29" s="149"/>
      <c r="M29" s="161">
        <f>SUM(M6:M28)</f>
        <v>84.33</v>
      </c>
      <c r="N29" s="147"/>
      <c r="O29" s="160"/>
    </row>
    <row r="30" s="116" customFormat="1" spans="6:15">
      <c r="F30" s="118"/>
      <c r="G30" s="119"/>
      <c r="H30" s="119"/>
      <c r="I30" s="119"/>
      <c r="J30" s="119"/>
      <c r="K30" s="119"/>
      <c r="L30" s="119"/>
      <c r="M30" s="162"/>
      <c r="O30" s="160"/>
    </row>
    <row r="31" s="116" customFormat="1" spans="6:13">
      <c r="F31" s="118"/>
      <c r="G31" s="119"/>
      <c r="H31" s="119"/>
      <c r="I31" s="119"/>
      <c r="J31" s="119"/>
      <c r="K31" s="119"/>
      <c r="L31" s="119"/>
      <c r="M31" s="120"/>
    </row>
    <row r="32" s="116" customFormat="1" spans="6:13">
      <c r="F32" s="118"/>
      <c r="G32" s="150"/>
      <c r="H32" s="119"/>
      <c r="I32" s="119"/>
      <c r="J32" s="119"/>
      <c r="K32" s="119"/>
      <c r="L32" s="119"/>
      <c r="M32" s="120"/>
    </row>
  </sheetData>
  <mergeCells count="34">
    <mergeCell ref="A2:N2"/>
    <mergeCell ref="G3:L3"/>
    <mergeCell ref="H4:L4"/>
    <mergeCell ref="H10:L10"/>
    <mergeCell ref="H11:L11"/>
    <mergeCell ref="H18:L18"/>
    <mergeCell ref="H19:L19"/>
    <mergeCell ref="H27:L27"/>
    <mergeCell ref="H28:L28"/>
    <mergeCell ref="A3:A5"/>
    <mergeCell ref="A6:A11"/>
    <mergeCell ref="A12:A17"/>
    <mergeCell ref="A18:A21"/>
    <mergeCell ref="A22:A28"/>
    <mergeCell ref="B3:B5"/>
    <mergeCell ref="B6:B9"/>
    <mergeCell ref="B10:B11"/>
    <mergeCell ref="B12:B14"/>
    <mergeCell ref="B15:B17"/>
    <mergeCell ref="B18:B21"/>
    <mergeCell ref="B22:B28"/>
    <mergeCell ref="C3:C5"/>
    <mergeCell ref="C6:C7"/>
    <mergeCell ref="C24:C25"/>
    <mergeCell ref="C27:C28"/>
    <mergeCell ref="D3:D5"/>
    <mergeCell ref="E3:E5"/>
    <mergeCell ref="F3:F5"/>
    <mergeCell ref="G4:G5"/>
    <mergeCell ref="M3:M5"/>
    <mergeCell ref="N3:N5"/>
    <mergeCell ref="O6:O9"/>
    <mergeCell ref="O10:O11"/>
    <mergeCell ref="O27:O30"/>
  </mergeCells>
  <printOptions horizontalCentered="1"/>
  <pageMargins left="0.354166666666667" right="0.354166666666667" top="0.472222222222222" bottom="0.156944444444444" header="0.354166666666667" footer="0.0784722222222222"/>
  <pageSetup paperSize="9" scale="73"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O32"/>
  <sheetViews>
    <sheetView view="pageBreakPreview" zoomScaleNormal="120" workbookViewId="0">
      <pane xSplit="2" ySplit="5" topLeftCell="C13" activePane="bottomRight" state="frozen"/>
      <selection/>
      <selection pane="topRight"/>
      <selection pane="bottomLeft"/>
      <selection pane="bottomRight" activeCell="E16" sqref="E16"/>
    </sheetView>
  </sheetViews>
  <sheetFormatPr defaultColWidth="9" defaultRowHeight="15.75"/>
  <cols>
    <col min="1" max="1" width="10" style="116" customWidth="1"/>
    <col min="2" max="2" width="12.625" style="116" customWidth="1"/>
    <col min="3" max="3" width="11.125" style="116" customWidth="1"/>
    <col min="4" max="4" width="12.625" style="116" customWidth="1"/>
    <col min="5" max="5" width="64" style="116" customWidth="1"/>
    <col min="6" max="6" width="4" style="118" customWidth="1"/>
    <col min="7" max="7" width="7.125" style="119" customWidth="1"/>
    <col min="8" max="8" width="6.625" style="119" customWidth="1"/>
    <col min="9" max="9" width="5.875" style="119" customWidth="1"/>
    <col min="10" max="10" width="7" style="119" customWidth="1"/>
    <col min="11" max="11" width="5.875" style="119" customWidth="1"/>
    <col min="12" max="12" width="5.125" style="119" customWidth="1"/>
    <col min="13" max="13" width="5.125" style="120" customWidth="1"/>
    <col min="14" max="14" width="17.125" style="116" customWidth="1"/>
    <col min="15" max="15" width="155.125" style="116" customWidth="1"/>
    <col min="16" max="16384" width="9" style="116"/>
  </cols>
  <sheetData>
    <row r="1" s="116" customFormat="1" spans="1:13">
      <c r="A1" s="121" t="s">
        <v>100</v>
      </c>
      <c r="F1" s="118"/>
      <c r="G1" s="119"/>
      <c r="H1" s="119"/>
      <c r="I1" s="119"/>
      <c r="J1" s="119"/>
      <c r="K1" s="119"/>
      <c r="L1" s="119"/>
      <c r="M1" s="120"/>
    </row>
    <row r="2" s="116" customFormat="1" ht="22.5" spans="1:14">
      <c r="A2" s="122" t="s">
        <v>101</v>
      </c>
      <c r="B2" s="123"/>
      <c r="C2" s="124"/>
      <c r="D2" s="123"/>
      <c r="E2" s="123"/>
      <c r="F2" s="125"/>
      <c r="G2" s="126"/>
      <c r="H2" s="126"/>
      <c r="I2" s="126"/>
      <c r="J2" s="126"/>
      <c r="K2" s="126"/>
      <c r="L2" s="126"/>
      <c r="M2" s="151"/>
      <c r="N2" s="123"/>
    </row>
    <row r="3" s="117" customFormat="1" ht="12" spans="1:14">
      <c r="A3" s="127" t="s">
        <v>102</v>
      </c>
      <c r="B3" s="128" t="s">
        <v>103</v>
      </c>
      <c r="C3" s="129" t="s">
        <v>104</v>
      </c>
      <c r="D3" s="128" t="s">
        <v>105</v>
      </c>
      <c r="E3" s="128" t="s">
        <v>106</v>
      </c>
      <c r="F3" s="130" t="s">
        <v>107</v>
      </c>
      <c r="G3" s="130" t="s">
        <v>108</v>
      </c>
      <c r="H3" s="130"/>
      <c r="I3" s="130"/>
      <c r="J3" s="130"/>
      <c r="K3" s="130"/>
      <c r="L3" s="130"/>
      <c r="M3" s="152" t="s">
        <v>109</v>
      </c>
      <c r="N3" s="128" t="s">
        <v>110</v>
      </c>
    </row>
    <row r="4" s="117" customFormat="1" ht="12" hidden="1" spans="1:14">
      <c r="A4" s="131"/>
      <c r="B4" s="132"/>
      <c r="C4" s="133"/>
      <c r="D4" s="132"/>
      <c r="E4" s="132"/>
      <c r="F4" s="134"/>
      <c r="G4" s="134" t="s">
        <v>111</v>
      </c>
      <c r="H4" s="134" t="s">
        <v>112</v>
      </c>
      <c r="I4" s="134"/>
      <c r="J4" s="134"/>
      <c r="K4" s="134"/>
      <c r="L4" s="134"/>
      <c r="M4" s="153"/>
      <c r="N4" s="132"/>
    </row>
    <row r="5" s="117" customFormat="1" ht="12" hidden="1" spans="1:14">
      <c r="A5" s="131"/>
      <c r="B5" s="132"/>
      <c r="C5" s="133"/>
      <c r="D5" s="132"/>
      <c r="E5" s="132"/>
      <c r="F5" s="134"/>
      <c r="G5" s="134"/>
      <c r="H5" s="135">
        <v>0</v>
      </c>
      <c r="I5" s="154">
        <v>0.3</v>
      </c>
      <c r="J5" s="155">
        <v>0.6</v>
      </c>
      <c r="K5" s="155">
        <v>0.8</v>
      </c>
      <c r="L5" s="155">
        <v>1</v>
      </c>
      <c r="M5" s="153"/>
      <c r="N5" s="132"/>
    </row>
    <row r="6" s="117" customFormat="1" ht="22.5" spans="1:15">
      <c r="A6" s="136" t="s">
        <v>113</v>
      </c>
      <c r="B6" s="137" t="s">
        <v>114</v>
      </c>
      <c r="C6" s="137" t="s">
        <v>115</v>
      </c>
      <c r="D6" s="138" t="s">
        <v>116</v>
      </c>
      <c r="E6" s="138" t="s">
        <v>117</v>
      </c>
      <c r="F6" s="139">
        <v>3</v>
      </c>
      <c r="G6" s="139" t="s">
        <v>118</v>
      </c>
      <c r="H6" s="139" t="s">
        <v>119</v>
      </c>
      <c r="I6" s="139"/>
      <c r="J6" s="139" t="s">
        <v>120</v>
      </c>
      <c r="K6" s="139"/>
      <c r="L6" s="139" t="s">
        <v>121</v>
      </c>
      <c r="M6" s="142">
        <v>3</v>
      </c>
      <c r="N6" s="138"/>
      <c r="O6" s="156" t="s">
        <v>122</v>
      </c>
    </row>
    <row r="7" s="117" customFormat="1" ht="22.5" spans="1:15">
      <c r="A7" s="136"/>
      <c r="B7" s="137"/>
      <c r="C7" s="137"/>
      <c r="D7" s="138" t="s">
        <v>13</v>
      </c>
      <c r="E7" s="138" t="s">
        <v>123</v>
      </c>
      <c r="F7" s="139">
        <v>3</v>
      </c>
      <c r="G7" s="139" t="s">
        <v>118</v>
      </c>
      <c r="H7" s="139" t="s">
        <v>124</v>
      </c>
      <c r="I7" s="139"/>
      <c r="J7" s="139" t="s">
        <v>125</v>
      </c>
      <c r="K7" s="139"/>
      <c r="L7" s="139" t="s">
        <v>126</v>
      </c>
      <c r="M7" s="142">
        <v>3</v>
      </c>
      <c r="N7" s="138"/>
      <c r="O7" s="156"/>
    </row>
    <row r="8" s="117" customFormat="1" ht="22.5" spans="1:15">
      <c r="A8" s="136"/>
      <c r="B8" s="137"/>
      <c r="C8" s="138" t="s">
        <v>24</v>
      </c>
      <c r="D8" s="138"/>
      <c r="E8" s="138" t="s">
        <v>127</v>
      </c>
      <c r="F8" s="139">
        <v>3</v>
      </c>
      <c r="G8" s="139" t="s">
        <v>118</v>
      </c>
      <c r="H8" s="139" t="s">
        <v>128</v>
      </c>
      <c r="I8" s="139"/>
      <c r="J8" s="139" t="s">
        <v>129</v>
      </c>
      <c r="K8" s="139"/>
      <c r="L8" s="139" t="s">
        <v>130</v>
      </c>
      <c r="M8" s="142">
        <v>3</v>
      </c>
      <c r="N8" s="138"/>
      <c r="O8" s="156"/>
    </row>
    <row r="9" s="117" customFormat="1" ht="22.5" spans="1:15">
      <c r="A9" s="136"/>
      <c r="B9" s="137"/>
      <c r="C9" s="138" t="s">
        <v>29</v>
      </c>
      <c r="D9" s="138"/>
      <c r="E9" s="138" t="s">
        <v>131</v>
      </c>
      <c r="F9" s="139">
        <v>3</v>
      </c>
      <c r="G9" s="139" t="s">
        <v>118</v>
      </c>
      <c r="H9" s="139" t="s">
        <v>132</v>
      </c>
      <c r="I9" s="139"/>
      <c r="J9" s="139" t="s">
        <v>133</v>
      </c>
      <c r="K9" s="139"/>
      <c r="L9" s="139" t="s">
        <v>134</v>
      </c>
      <c r="M9" s="142">
        <v>3</v>
      </c>
      <c r="N9" s="138"/>
      <c r="O9" s="156"/>
    </row>
    <row r="10" s="117" customFormat="1" ht="22.5" spans="1:15">
      <c r="A10" s="136"/>
      <c r="B10" s="137" t="s">
        <v>135</v>
      </c>
      <c r="C10" s="138" t="s">
        <v>136</v>
      </c>
      <c r="D10" s="138"/>
      <c r="E10" s="138" t="s">
        <v>137</v>
      </c>
      <c r="F10" s="139">
        <v>3</v>
      </c>
      <c r="G10" s="139" t="s">
        <v>138</v>
      </c>
      <c r="H10" s="140" t="s">
        <v>139</v>
      </c>
      <c r="I10" s="140"/>
      <c r="J10" s="140"/>
      <c r="K10" s="140"/>
      <c r="L10" s="140"/>
      <c r="M10" s="142">
        <v>3</v>
      </c>
      <c r="N10" s="138"/>
      <c r="O10" s="156"/>
    </row>
    <row r="11" s="117" customFormat="1" ht="22.5" spans="1:15">
      <c r="A11" s="136"/>
      <c r="B11" s="137"/>
      <c r="C11" s="138" t="s">
        <v>140</v>
      </c>
      <c r="D11" s="138"/>
      <c r="E11" s="138" t="s">
        <v>141</v>
      </c>
      <c r="F11" s="139">
        <v>3</v>
      </c>
      <c r="G11" s="139" t="s">
        <v>138</v>
      </c>
      <c r="H11" s="140" t="s">
        <v>142</v>
      </c>
      <c r="I11" s="140"/>
      <c r="J11" s="140"/>
      <c r="K11" s="140"/>
      <c r="L11" s="140"/>
      <c r="M11" s="142">
        <v>3</v>
      </c>
      <c r="N11" s="138"/>
      <c r="O11" s="156"/>
    </row>
    <row r="12" s="117" customFormat="1" ht="45" spans="1:14">
      <c r="A12" s="136" t="s">
        <v>143</v>
      </c>
      <c r="B12" s="137" t="s">
        <v>144</v>
      </c>
      <c r="C12" s="138" t="s">
        <v>53</v>
      </c>
      <c r="D12" s="138"/>
      <c r="E12" s="138" t="s">
        <v>145</v>
      </c>
      <c r="F12" s="139">
        <v>3</v>
      </c>
      <c r="G12" s="139" t="s">
        <v>118</v>
      </c>
      <c r="H12" s="139" t="s">
        <v>146</v>
      </c>
      <c r="I12" s="139"/>
      <c r="J12" s="139" t="s">
        <v>147</v>
      </c>
      <c r="K12" s="139"/>
      <c r="L12" s="139" t="s">
        <v>148</v>
      </c>
      <c r="M12" s="157">
        <v>1.8</v>
      </c>
      <c r="N12" s="143" t="s">
        <v>228</v>
      </c>
    </row>
    <row r="13" s="117" customFormat="1" ht="38" customHeight="1" spans="1:14">
      <c r="A13" s="136"/>
      <c r="B13" s="137"/>
      <c r="C13" s="138" t="s">
        <v>57</v>
      </c>
      <c r="D13" s="138"/>
      <c r="E13" s="138" t="s">
        <v>149</v>
      </c>
      <c r="F13" s="139">
        <v>3</v>
      </c>
      <c r="G13" s="139" t="s">
        <v>150</v>
      </c>
      <c r="H13" s="139" t="s">
        <v>151</v>
      </c>
      <c r="I13" s="139" t="s">
        <v>152</v>
      </c>
      <c r="J13" s="139" t="s">
        <v>153</v>
      </c>
      <c r="K13" s="139" t="s">
        <v>154</v>
      </c>
      <c r="L13" s="139" t="s">
        <v>155</v>
      </c>
      <c r="M13" s="157">
        <v>2.4</v>
      </c>
      <c r="N13" s="138" t="s">
        <v>229</v>
      </c>
    </row>
    <row r="14" s="117" customFormat="1" ht="29" customHeight="1" spans="1:14">
      <c r="A14" s="136"/>
      <c r="B14" s="137"/>
      <c r="C14" s="138" t="s">
        <v>156</v>
      </c>
      <c r="D14" s="138"/>
      <c r="E14" s="138" t="s">
        <v>157</v>
      </c>
      <c r="F14" s="139">
        <v>3</v>
      </c>
      <c r="G14" s="139" t="s">
        <v>158</v>
      </c>
      <c r="H14" s="139" t="s">
        <v>159</v>
      </c>
      <c r="I14" s="139"/>
      <c r="J14" s="139"/>
      <c r="K14" s="139"/>
      <c r="L14" s="139" t="s">
        <v>160</v>
      </c>
      <c r="M14" s="142">
        <v>3</v>
      </c>
      <c r="N14" s="138"/>
    </row>
    <row r="15" s="117" customFormat="1" ht="29" customHeight="1" spans="1:14">
      <c r="A15" s="136"/>
      <c r="B15" s="137" t="s">
        <v>161</v>
      </c>
      <c r="C15" s="138" t="s">
        <v>53</v>
      </c>
      <c r="D15" s="138"/>
      <c r="E15" s="138" t="s">
        <v>162</v>
      </c>
      <c r="F15" s="139">
        <v>3</v>
      </c>
      <c r="G15" s="139" t="s">
        <v>118</v>
      </c>
      <c r="H15" s="139" t="s">
        <v>146</v>
      </c>
      <c r="I15" s="139"/>
      <c r="J15" s="139" t="s">
        <v>147</v>
      </c>
      <c r="K15" s="139"/>
      <c r="L15" s="139" t="s">
        <v>148</v>
      </c>
      <c r="M15" s="157">
        <v>1.8</v>
      </c>
      <c r="N15" s="138" t="s">
        <v>230</v>
      </c>
    </row>
    <row r="16" s="117" customFormat="1" ht="23.25" spans="1:14">
      <c r="A16" s="136"/>
      <c r="B16" s="137"/>
      <c r="C16" s="138" t="s">
        <v>47</v>
      </c>
      <c r="D16" s="138"/>
      <c r="E16" s="138" t="s">
        <v>163</v>
      </c>
      <c r="F16" s="139">
        <v>3</v>
      </c>
      <c r="G16" s="139" t="s">
        <v>150</v>
      </c>
      <c r="H16" s="139" t="s">
        <v>151</v>
      </c>
      <c r="I16" s="139" t="s">
        <v>152</v>
      </c>
      <c r="J16" s="139" t="s">
        <v>153</v>
      </c>
      <c r="K16" s="139" t="s">
        <v>154</v>
      </c>
      <c r="L16" s="139" t="s">
        <v>155</v>
      </c>
      <c r="M16" s="142">
        <v>3</v>
      </c>
      <c r="N16" s="138"/>
    </row>
    <row r="17" s="117" customFormat="1" ht="29" customHeight="1" spans="1:14">
      <c r="A17" s="136"/>
      <c r="B17" s="137"/>
      <c r="C17" s="138" t="s">
        <v>164</v>
      </c>
      <c r="D17" s="138"/>
      <c r="E17" s="138" t="s">
        <v>165</v>
      </c>
      <c r="F17" s="139">
        <v>3</v>
      </c>
      <c r="G17" s="139" t="s">
        <v>118</v>
      </c>
      <c r="H17" s="139" t="s">
        <v>166</v>
      </c>
      <c r="I17" s="139"/>
      <c r="J17" s="139" t="s">
        <v>167</v>
      </c>
      <c r="K17" s="139"/>
      <c r="L17" s="139" t="s">
        <v>168</v>
      </c>
      <c r="M17" s="142">
        <v>3</v>
      </c>
      <c r="N17" s="138"/>
    </row>
    <row r="18" s="117" customFormat="1" ht="23.25" spans="1:14">
      <c r="A18" s="136" t="s">
        <v>169</v>
      </c>
      <c r="B18" s="137" t="s">
        <v>170</v>
      </c>
      <c r="C18" s="138" t="s">
        <v>63</v>
      </c>
      <c r="D18" s="138"/>
      <c r="E18" s="138" t="s">
        <v>171</v>
      </c>
      <c r="F18" s="139">
        <v>5</v>
      </c>
      <c r="G18" s="139" t="s">
        <v>138</v>
      </c>
      <c r="H18" s="140" t="s">
        <v>172</v>
      </c>
      <c r="I18" s="140"/>
      <c r="J18" s="140"/>
      <c r="K18" s="140"/>
      <c r="L18" s="140"/>
      <c r="M18" s="157">
        <v>4.27</v>
      </c>
      <c r="N18" s="138" t="s">
        <v>173</v>
      </c>
    </row>
    <row r="19" s="117" customFormat="1" ht="22.5" spans="1:14">
      <c r="A19" s="136"/>
      <c r="B19" s="137"/>
      <c r="C19" s="138" t="s">
        <v>72</v>
      </c>
      <c r="D19" s="138"/>
      <c r="E19" s="138" t="s">
        <v>174</v>
      </c>
      <c r="F19" s="139">
        <v>5</v>
      </c>
      <c r="G19" s="139" t="s">
        <v>138</v>
      </c>
      <c r="H19" s="140" t="s">
        <v>175</v>
      </c>
      <c r="I19" s="140"/>
      <c r="J19" s="140"/>
      <c r="K19" s="140"/>
      <c r="L19" s="140"/>
      <c r="M19" s="142">
        <v>5</v>
      </c>
      <c r="N19" s="138"/>
    </row>
    <row r="20" s="117" customFormat="1" ht="23.25" spans="1:14">
      <c r="A20" s="136"/>
      <c r="B20" s="137"/>
      <c r="C20" s="138" t="s">
        <v>76</v>
      </c>
      <c r="D20" s="138"/>
      <c r="E20" s="138" t="s">
        <v>176</v>
      </c>
      <c r="F20" s="139">
        <v>5</v>
      </c>
      <c r="G20" s="139" t="s">
        <v>118</v>
      </c>
      <c r="H20" s="139" t="s">
        <v>177</v>
      </c>
      <c r="I20" s="139"/>
      <c r="J20" s="139" t="s">
        <v>178</v>
      </c>
      <c r="K20" s="139"/>
      <c r="L20" s="139" t="s">
        <v>179</v>
      </c>
      <c r="M20" s="157">
        <v>2.76</v>
      </c>
      <c r="N20" s="138" t="s">
        <v>173</v>
      </c>
    </row>
    <row r="21" s="117" customFormat="1" ht="23.25" spans="1:14">
      <c r="A21" s="136"/>
      <c r="B21" s="137"/>
      <c r="C21" s="138" t="s">
        <v>180</v>
      </c>
      <c r="D21" s="138"/>
      <c r="E21" s="138" t="s">
        <v>181</v>
      </c>
      <c r="F21" s="139">
        <v>5</v>
      </c>
      <c r="G21" s="139" t="s">
        <v>138</v>
      </c>
      <c r="H21" s="139" t="s">
        <v>182</v>
      </c>
      <c r="I21" s="139"/>
      <c r="J21" s="158" t="s">
        <v>183</v>
      </c>
      <c r="K21" s="139"/>
      <c r="L21" s="139" t="s">
        <v>184</v>
      </c>
      <c r="M21" s="142">
        <v>5</v>
      </c>
      <c r="N21" s="138"/>
    </row>
    <row r="22" s="117" customFormat="1" ht="45" spans="1:14">
      <c r="A22" s="136" t="s">
        <v>185</v>
      </c>
      <c r="B22" s="137" t="s">
        <v>186</v>
      </c>
      <c r="C22" s="141" t="s">
        <v>187</v>
      </c>
      <c r="D22" s="138" t="s">
        <v>188</v>
      </c>
      <c r="E22" s="141" t="s">
        <v>189</v>
      </c>
      <c r="F22" s="139">
        <v>8</v>
      </c>
      <c r="G22" s="142" t="s">
        <v>118</v>
      </c>
      <c r="H22" s="142" t="s">
        <v>190</v>
      </c>
      <c r="I22" s="142"/>
      <c r="J22" s="142" t="s">
        <v>191</v>
      </c>
      <c r="K22" s="142"/>
      <c r="L22" s="142" t="s">
        <v>192</v>
      </c>
      <c r="M22" s="142">
        <v>4.8</v>
      </c>
      <c r="N22" s="138" t="s">
        <v>193</v>
      </c>
    </row>
    <row r="23" s="117" customFormat="1" ht="67.5" spans="1:14">
      <c r="A23" s="136"/>
      <c r="B23" s="137"/>
      <c r="C23" s="138" t="s">
        <v>194</v>
      </c>
      <c r="D23" s="143" t="s">
        <v>195</v>
      </c>
      <c r="E23" s="138" t="s">
        <v>196</v>
      </c>
      <c r="F23" s="139">
        <v>8</v>
      </c>
      <c r="G23" s="142" t="s">
        <v>118</v>
      </c>
      <c r="H23" s="142" t="s">
        <v>190</v>
      </c>
      <c r="I23" s="142"/>
      <c r="J23" s="142" t="s">
        <v>191</v>
      </c>
      <c r="K23" s="142"/>
      <c r="L23" s="142" t="s">
        <v>192</v>
      </c>
      <c r="M23" s="142">
        <v>4.8</v>
      </c>
      <c r="N23" s="138" t="s">
        <v>231</v>
      </c>
    </row>
    <row r="24" s="117" customFormat="1" ht="33.75" spans="1:14">
      <c r="A24" s="136"/>
      <c r="B24" s="137"/>
      <c r="C24" s="144" t="s">
        <v>197</v>
      </c>
      <c r="D24" s="138" t="s">
        <v>198</v>
      </c>
      <c r="E24" s="138" t="s">
        <v>199</v>
      </c>
      <c r="F24" s="139">
        <v>5</v>
      </c>
      <c r="G24" s="142" t="s">
        <v>118</v>
      </c>
      <c r="H24" s="142" t="s">
        <v>200</v>
      </c>
      <c r="I24" s="142" t="s">
        <v>201</v>
      </c>
      <c r="J24" s="142" t="s">
        <v>202</v>
      </c>
      <c r="K24" s="142" t="s">
        <v>203</v>
      </c>
      <c r="L24" s="142" t="s">
        <v>204</v>
      </c>
      <c r="M24" s="142">
        <v>3</v>
      </c>
      <c r="N24" s="138" t="s">
        <v>205</v>
      </c>
    </row>
    <row r="25" s="117" customFormat="1" ht="26" customHeight="1" spans="1:15">
      <c r="A25" s="136"/>
      <c r="B25" s="137"/>
      <c r="C25" s="145"/>
      <c r="D25" s="138" t="s">
        <v>206</v>
      </c>
      <c r="E25" s="141" t="s">
        <v>207</v>
      </c>
      <c r="F25" s="139">
        <v>5</v>
      </c>
      <c r="G25" s="142" t="s">
        <v>138</v>
      </c>
      <c r="H25" s="139" t="s">
        <v>208</v>
      </c>
      <c r="I25" s="139"/>
      <c r="J25" s="139" t="s">
        <v>209</v>
      </c>
      <c r="K25" s="139"/>
      <c r="L25" s="159" t="s">
        <v>210</v>
      </c>
      <c r="M25" s="142">
        <v>3</v>
      </c>
      <c r="N25" s="138" t="s">
        <v>211</v>
      </c>
      <c r="O25" s="160"/>
    </row>
    <row r="26" s="117" customFormat="1" ht="56.25" spans="1:15">
      <c r="A26" s="136"/>
      <c r="B26" s="137"/>
      <c r="C26" s="145" t="s">
        <v>212</v>
      </c>
      <c r="D26" s="138" t="s">
        <v>213</v>
      </c>
      <c r="E26" s="141" t="s">
        <v>214</v>
      </c>
      <c r="F26" s="139">
        <v>8</v>
      </c>
      <c r="G26" s="142" t="s">
        <v>118</v>
      </c>
      <c r="H26" s="139" t="s">
        <v>215</v>
      </c>
      <c r="I26" s="140"/>
      <c r="J26" s="139" t="s">
        <v>216</v>
      </c>
      <c r="K26" s="140"/>
      <c r="L26" s="139" t="s">
        <v>217</v>
      </c>
      <c r="M26" s="142">
        <v>4.8</v>
      </c>
      <c r="N26" s="138" t="s">
        <v>232</v>
      </c>
      <c r="O26" s="160"/>
    </row>
    <row r="27" s="117" customFormat="1" ht="22.5" spans="1:15">
      <c r="A27" s="136"/>
      <c r="B27" s="137"/>
      <c r="C27" s="141" t="s">
        <v>218</v>
      </c>
      <c r="D27" s="138" t="s">
        <v>219</v>
      </c>
      <c r="E27" s="141" t="s">
        <v>220</v>
      </c>
      <c r="F27" s="139">
        <v>5</v>
      </c>
      <c r="G27" s="142" t="s">
        <v>138</v>
      </c>
      <c r="H27" s="140" t="s">
        <v>221</v>
      </c>
      <c r="I27" s="140"/>
      <c r="J27" s="140"/>
      <c r="K27" s="140"/>
      <c r="L27" s="140"/>
      <c r="M27" s="142">
        <v>3.7</v>
      </c>
      <c r="N27" s="138" t="s">
        <v>222</v>
      </c>
      <c r="O27" s="160" t="s">
        <v>223</v>
      </c>
    </row>
    <row r="28" s="117" customFormat="1" ht="22.5" spans="1:15">
      <c r="A28" s="136"/>
      <c r="B28" s="137"/>
      <c r="C28" s="141"/>
      <c r="D28" s="138" t="s">
        <v>224</v>
      </c>
      <c r="E28" s="138" t="s">
        <v>225</v>
      </c>
      <c r="F28" s="139">
        <v>5</v>
      </c>
      <c r="G28" s="142" t="s">
        <v>138</v>
      </c>
      <c r="H28" s="140" t="s">
        <v>221</v>
      </c>
      <c r="I28" s="140"/>
      <c r="J28" s="140"/>
      <c r="K28" s="140"/>
      <c r="L28" s="140"/>
      <c r="M28" s="142">
        <v>4</v>
      </c>
      <c r="N28" s="138" t="s">
        <v>226</v>
      </c>
      <c r="O28" s="160"/>
    </row>
    <row r="29" s="117" customFormat="1" ht="16" customHeight="1" spans="1:15">
      <c r="A29" s="146" t="s">
        <v>227</v>
      </c>
      <c r="B29" s="147"/>
      <c r="C29" s="147"/>
      <c r="D29" s="147"/>
      <c r="E29" s="147"/>
      <c r="F29" s="148">
        <f>SUM(F6:F28)</f>
        <v>100</v>
      </c>
      <c r="G29" s="149"/>
      <c r="H29" s="149"/>
      <c r="I29" s="149"/>
      <c r="J29" s="149"/>
      <c r="K29" s="149"/>
      <c r="L29" s="149"/>
      <c r="M29" s="161">
        <f>SUM(M6:M28)</f>
        <v>78.13</v>
      </c>
      <c r="N29" s="147"/>
      <c r="O29" s="160"/>
    </row>
    <row r="30" s="116" customFormat="1" spans="6:15">
      <c r="F30" s="118"/>
      <c r="G30" s="119"/>
      <c r="H30" s="119"/>
      <c r="I30" s="119"/>
      <c r="J30" s="119"/>
      <c r="K30" s="119"/>
      <c r="L30" s="119"/>
      <c r="M30" s="162"/>
      <c r="O30" s="160"/>
    </row>
    <row r="31" s="116" customFormat="1" spans="6:13">
      <c r="F31" s="118"/>
      <c r="G31" s="119"/>
      <c r="H31" s="119"/>
      <c r="I31" s="119"/>
      <c r="J31" s="119"/>
      <c r="K31" s="119"/>
      <c r="L31" s="119"/>
      <c r="M31" s="120"/>
    </row>
    <row r="32" s="116" customFormat="1" spans="6:13">
      <c r="F32" s="118"/>
      <c r="G32" s="150"/>
      <c r="H32" s="119"/>
      <c r="I32" s="119"/>
      <c r="J32" s="119"/>
      <c r="K32" s="119"/>
      <c r="L32" s="119"/>
      <c r="M32" s="120"/>
    </row>
  </sheetData>
  <mergeCells count="34">
    <mergeCell ref="A2:N2"/>
    <mergeCell ref="G3:L3"/>
    <mergeCell ref="H4:L4"/>
    <mergeCell ref="H10:L10"/>
    <mergeCell ref="H11:L11"/>
    <mergeCell ref="H18:L18"/>
    <mergeCell ref="H19:L19"/>
    <mergeCell ref="H27:L27"/>
    <mergeCell ref="H28:L28"/>
    <mergeCell ref="A3:A5"/>
    <mergeCell ref="A6:A11"/>
    <mergeCell ref="A12:A17"/>
    <mergeCell ref="A18:A21"/>
    <mergeCell ref="A22:A28"/>
    <mergeCell ref="B3:B5"/>
    <mergeCell ref="B6:B9"/>
    <mergeCell ref="B10:B11"/>
    <mergeCell ref="B12:B14"/>
    <mergeCell ref="B15:B17"/>
    <mergeCell ref="B18:B21"/>
    <mergeCell ref="B22:B28"/>
    <mergeCell ref="C3:C5"/>
    <mergeCell ref="C6:C7"/>
    <mergeCell ref="C24:C25"/>
    <mergeCell ref="C27:C28"/>
    <mergeCell ref="D3:D5"/>
    <mergeCell ref="E3:E5"/>
    <mergeCell ref="F3:F5"/>
    <mergeCell ref="G4:G5"/>
    <mergeCell ref="M3:M5"/>
    <mergeCell ref="N3:N5"/>
    <mergeCell ref="O6:O9"/>
    <mergeCell ref="O10:O11"/>
    <mergeCell ref="O27:O30"/>
  </mergeCells>
  <printOptions horizontalCentered="1"/>
  <pageMargins left="0.354166666666667" right="0.354166666666667" top="0.472222222222222" bottom="0.156944444444444" header="0.354166666666667" footer="0.0784722222222222"/>
  <pageSetup paperSize="9" scale="75" orientation="landscape" horizontalDpi="600"/>
  <headerFooter>
    <oddFooter>&amp;C&amp;9第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zoomScale="120" zoomScaleNormal="120" workbookViewId="0">
      <pane ySplit="3" topLeftCell="A4" activePane="bottomLeft" state="frozen"/>
      <selection/>
      <selection pane="bottomLeft" activeCell="C10" sqref="C4 C6 C7 C8 C10"/>
    </sheetView>
  </sheetViews>
  <sheetFormatPr defaultColWidth="8.25" defaultRowHeight="12"/>
  <cols>
    <col min="1" max="1" width="5.75833333333333" style="20" customWidth="1"/>
    <col min="2" max="2" width="22.775" style="20" customWidth="1"/>
    <col min="3" max="3" width="7.49166666666667" style="73" customWidth="1"/>
    <col min="4" max="4" width="13.8083333333333" style="74" customWidth="1"/>
    <col min="5" max="5" width="5.275" style="20" customWidth="1"/>
    <col min="6" max="6" width="7.98333333333333" style="21" customWidth="1"/>
    <col min="7" max="7" width="7.98333333333333" style="22" customWidth="1"/>
    <col min="8" max="8" width="4.925" style="20" customWidth="1"/>
    <col min="9" max="9" width="6.50833333333333" style="20" customWidth="1"/>
    <col min="10" max="10" width="7.84166666666667" style="23" customWidth="1"/>
    <col min="11" max="11" width="7.00833333333333" style="24" customWidth="1"/>
    <col min="12" max="12" width="7.15833333333333" style="25" customWidth="1"/>
    <col min="13" max="13" width="7.08333333333333" style="26" customWidth="1"/>
    <col min="14" max="14" width="4.65" style="20" customWidth="1"/>
    <col min="15" max="15" width="7.23333333333333" style="27" customWidth="1"/>
    <col min="16" max="16384" width="8.25" style="20"/>
  </cols>
  <sheetData>
    <row r="1" s="20" customFormat="1" ht="20.25" spans="1:18">
      <c r="A1" s="29" t="s">
        <v>233</v>
      </c>
      <c r="B1" s="29"/>
      <c r="C1" s="29"/>
      <c r="D1" s="29"/>
      <c r="E1" s="29"/>
      <c r="F1" s="29"/>
      <c r="G1" s="29"/>
      <c r="H1" s="29"/>
      <c r="I1" s="29"/>
      <c r="J1" s="29"/>
      <c r="K1" s="29"/>
      <c r="L1" s="29"/>
      <c r="M1" s="29"/>
      <c r="N1" s="29"/>
      <c r="O1" s="29"/>
      <c r="P1" s="29"/>
      <c r="Q1" s="29"/>
      <c r="R1" s="29"/>
    </row>
    <row r="2" s="20" customFormat="1" ht="22" customHeight="1" spans="1:18">
      <c r="A2" s="32" t="s">
        <v>234</v>
      </c>
      <c r="B2" s="32"/>
      <c r="C2" s="32"/>
      <c r="D2" s="32"/>
      <c r="E2" s="32"/>
      <c r="F2" s="32"/>
      <c r="G2" s="32"/>
      <c r="H2" s="32"/>
      <c r="I2" s="32"/>
      <c r="J2" s="32"/>
      <c r="K2" s="32"/>
      <c r="L2" s="32"/>
      <c r="M2" s="83"/>
      <c r="N2" s="32"/>
      <c r="O2" s="72" t="s">
        <v>235</v>
      </c>
      <c r="P2" s="64"/>
      <c r="Q2" s="64"/>
      <c r="R2" s="64"/>
    </row>
    <row r="3" s="20" customFormat="1" ht="23.25" spans="1:19">
      <c r="A3" s="32" t="s">
        <v>236</v>
      </c>
      <c r="B3" s="32" t="s">
        <v>237</v>
      </c>
      <c r="C3" s="75" t="s">
        <v>238</v>
      </c>
      <c r="D3" s="32" t="s">
        <v>239</v>
      </c>
      <c r="E3" s="32" t="s">
        <v>240</v>
      </c>
      <c r="F3" s="32" t="s">
        <v>241</v>
      </c>
      <c r="G3" s="32" t="s">
        <v>242</v>
      </c>
      <c r="H3" s="32" t="s">
        <v>243</v>
      </c>
      <c r="I3" s="32" t="s">
        <v>244</v>
      </c>
      <c r="J3" s="34" t="s">
        <v>245</v>
      </c>
      <c r="K3" s="32" t="s">
        <v>246</v>
      </c>
      <c r="L3" s="32" t="s">
        <v>247</v>
      </c>
      <c r="M3" s="35" t="s">
        <v>248</v>
      </c>
      <c r="N3" s="32" t="s">
        <v>249</v>
      </c>
      <c r="O3" s="84" t="s">
        <v>250</v>
      </c>
      <c r="P3" s="51" t="s">
        <v>251</v>
      </c>
      <c r="Q3" s="51" t="s">
        <v>252</v>
      </c>
      <c r="R3" s="51" t="s">
        <v>253</v>
      </c>
      <c r="S3" s="22"/>
    </row>
    <row r="4" s="93" customFormat="1" ht="24" customHeight="1" spans="1:18">
      <c r="A4" s="94">
        <v>1</v>
      </c>
      <c r="B4" s="95" t="s">
        <v>254</v>
      </c>
      <c r="C4" s="96">
        <v>3679.77</v>
      </c>
      <c r="D4" s="97" t="s">
        <v>255</v>
      </c>
      <c r="E4" s="94">
        <v>720</v>
      </c>
      <c r="F4" s="98">
        <v>44053</v>
      </c>
      <c r="G4" s="98">
        <v>44772</v>
      </c>
      <c r="H4" s="99" t="s">
        <v>256</v>
      </c>
      <c r="I4" s="98">
        <v>44713</v>
      </c>
      <c r="J4" s="105">
        <v>9914</v>
      </c>
      <c r="K4" s="105">
        <v>4921</v>
      </c>
      <c r="L4" s="105">
        <v>4236</v>
      </c>
      <c r="M4" s="106">
        <v>1</v>
      </c>
      <c r="N4" s="107">
        <v>1</v>
      </c>
      <c r="O4" s="68">
        <v>5</v>
      </c>
      <c r="P4" s="68">
        <v>5</v>
      </c>
      <c r="Q4" s="68">
        <v>5</v>
      </c>
      <c r="R4" s="68">
        <v>5</v>
      </c>
    </row>
    <row r="5" s="93" customFormat="1" ht="24" customHeight="1" spans="1:18">
      <c r="A5" s="94">
        <v>2</v>
      </c>
      <c r="B5" s="100" t="s">
        <v>257</v>
      </c>
      <c r="C5" s="96">
        <v>8474.83</v>
      </c>
      <c r="D5" s="101"/>
      <c r="E5" s="102"/>
      <c r="F5" s="103"/>
      <c r="G5" s="104"/>
      <c r="H5" s="102"/>
      <c r="I5" s="104"/>
      <c r="J5" s="108"/>
      <c r="K5" s="108"/>
      <c r="L5" s="108"/>
      <c r="M5" s="109"/>
      <c r="N5" s="102"/>
      <c r="O5" s="68">
        <v>5</v>
      </c>
      <c r="P5" s="68">
        <v>5</v>
      </c>
      <c r="Q5" s="68">
        <v>5</v>
      </c>
      <c r="R5" s="68">
        <v>5</v>
      </c>
    </row>
    <row r="6" s="93" customFormat="1" ht="24" customHeight="1" spans="1:18">
      <c r="A6" s="94">
        <v>3</v>
      </c>
      <c r="B6" s="95" t="s">
        <v>258</v>
      </c>
      <c r="C6" s="96">
        <v>10602.69</v>
      </c>
      <c r="D6" s="97" t="s">
        <v>259</v>
      </c>
      <c r="E6" s="94">
        <v>720</v>
      </c>
      <c r="F6" s="98">
        <v>44054</v>
      </c>
      <c r="G6" s="98">
        <v>44773</v>
      </c>
      <c r="H6" s="99" t="s">
        <v>256</v>
      </c>
      <c r="I6" s="94"/>
      <c r="J6" s="105">
        <v>19321.24</v>
      </c>
      <c r="K6" s="105">
        <v>6367.6</v>
      </c>
      <c r="L6" s="105">
        <v>5377</v>
      </c>
      <c r="M6" s="106">
        <v>1</v>
      </c>
      <c r="N6" s="107">
        <v>0.99</v>
      </c>
      <c r="O6" s="68">
        <v>4.95</v>
      </c>
      <c r="P6" s="68">
        <v>5</v>
      </c>
      <c r="Q6" s="68">
        <v>3</v>
      </c>
      <c r="R6" s="68">
        <v>5</v>
      </c>
    </row>
    <row r="7" s="93" customFormat="1" ht="24" customHeight="1" spans="1:18">
      <c r="A7" s="94">
        <v>4</v>
      </c>
      <c r="B7" s="95" t="s">
        <v>260</v>
      </c>
      <c r="C7" s="96">
        <v>7861.74</v>
      </c>
      <c r="D7" s="101"/>
      <c r="E7" s="102"/>
      <c r="F7" s="103"/>
      <c r="G7" s="103"/>
      <c r="H7" s="102"/>
      <c r="I7" s="102"/>
      <c r="J7" s="108"/>
      <c r="K7" s="108"/>
      <c r="L7" s="108"/>
      <c r="M7" s="109"/>
      <c r="N7" s="102"/>
      <c r="O7" s="68">
        <v>4.95</v>
      </c>
      <c r="P7" s="68">
        <v>5</v>
      </c>
      <c r="Q7" s="68">
        <v>3</v>
      </c>
      <c r="R7" s="68">
        <v>5</v>
      </c>
    </row>
    <row r="8" s="93" customFormat="1" ht="24" customHeight="1" spans="1:18">
      <c r="A8" s="94">
        <v>5</v>
      </c>
      <c r="B8" s="95" t="s">
        <v>261</v>
      </c>
      <c r="C8" s="96">
        <v>4597.16</v>
      </c>
      <c r="D8" s="101"/>
      <c r="E8" s="102"/>
      <c r="F8" s="103"/>
      <c r="G8" s="104"/>
      <c r="H8" s="102"/>
      <c r="I8" s="102"/>
      <c r="J8" s="108"/>
      <c r="K8" s="108"/>
      <c r="L8" s="108"/>
      <c r="M8" s="109"/>
      <c r="N8" s="102"/>
      <c r="O8" s="68">
        <v>4.95</v>
      </c>
      <c r="P8" s="68">
        <v>5</v>
      </c>
      <c r="Q8" s="68">
        <v>3</v>
      </c>
      <c r="R8" s="68">
        <v>5</v>
      </c>
    </row>
    <row r="9" s="93" customFormat="1" ht="24" customHeight="1" spans="1:18">
      <c r="A9" s="94">
        <v>6</v>
      </c>
      <c r="B9" s="100" t="s">
        <v>262</v>
      </c>
      <c r="C9" s="96">
        <v>9142.4</v>
      </c>
      <c r="D9" s="97" t="s">
        <v>263</v>
      </c>
      <c r="E9" s="94">
        <v>720</v>
      </c>
      <c r="F9" s="98">
        <v>44051</v>
      </c>
      <c r="G9" s="98">
        <v>44770</v>
      </c>
      <c r="H9" s="99" t="s">
        <v>256</v>
      </c>
      <c r="I9" s="98">
        <v>44713</v>
      </c>
      <c r="J9" s="105">
        <v>15070.57</v>
      </c>
      <c r="K9" s="105">
        <v>6285.89</v>
      </c>
      <c r="L9" s="110">
        <v>4090</v>
      </c>
      <c r="M9" s="111">
        <v>1</v>
      </c>
      <c r="N9" s="112">
        <v>1</v>
      </c>
      <c r="O9" s="68">
        <v>5</v>
      </c>
      <c r="P9" s="68">
        <v>5</v>
      </c>
      <c r="Q9" s="68">
        <v>5</v>
      </c>
      <c r="R9" s="68">
        <v>5</v>
      </c>
    </row>
    <row r="10" s="93" customFormat="1" ht="24" customHeight="1" spans="1:18">
      <c r="A10" s="94">
        <v>7</v>
      </c>
      <c r="B10" s="95" t="s">
        <v>264</v>
      </c>
      <c r="C10" s="96">
        <v>8792.05</v>
      </c>
      <c r="D10" s="101"/>
      <c r="E10" s="102"/>
      <c r="F10" s="103"/>
      <c r="G10" s="104"/>
      <c r="H10" s="102"/>
      <c r="I10" s="104"/>
      <c r="J10" s="108"/>
      <c r="K10" s="108"/>
      <c r="L10" s="113"/>
      <c r="M10" s="114"/>
      <c r="N10" s="115"/>
      <c r="O10" s="68">
        <v>5</v>
      </c>
      <c r="P10" s="68">
        <v>5</v>
      </c>
      <c r="Q10" s="68">
        <v>5</v>
      </c>
      <c r="R10" s="68">
        <v>5</v>
      </c>
    </row>
    <row r="11" s="20" customFormat="1" ht="24" customHeight="1" spans="1:18">
      <c r="A11" s="76">
        <v>8</v>
      </c>
      <c r="B11" s="57" t="s">
        <v>265</v>
      </c>
      <c r="C11" s="77">
        <v>6860.65</v>
      </c>
      <c r="D11" s="78" t="s">
        <v>266</v>
      </c>
      <c r="E11" s="37">
        <v>300</v>
      </c>
      <c r="F11" s="38">
        <v>44544</v>
      </c>
      <c r="G11" s="46">
        <v>44847</v>
      </c>
      <c r="H11" s="76" t="s">
        <v>267</v>
      </c>
      <c r="I11" s="76"/>
      <c r="J11" s="39">
        <v>5309.4094</v>
      </c>
      <c r="K11" s="39">
        <v>1051.163</v>
      </c>
      <c r="L11" s="47">
        <v>459.554</v>
      </c>
      <c r="M11" s="48">
        <f>254/300</f>
        <v>0.846666666666667</v>
      </c>
      <c r="N11" s="70">
        <v>0.5</v>
      </c>
      <c r="O11" s="72">
        <f t="shared" ref="O11:O15" si="0">N11/M11*5</f>
        <v>2.95275590551181</v>
      </c>
      <c r="P11" s="72">
        <v>5</v>
      </c>
      <c r="Q11" s="72">
        <v>0</v>
      </c>
      <c r="R11" s="72">
        <v>5</v>
      </c>
    </row>
    <row r="12" s="20" customFormat="1" ht="24" customHeight="1" spans="1:18">
      <c r="A12" s="76">
        <v>9</v>
      </c>
      <c r="B12" s="57" t="s">
        <v>268</v>
      </c>
      <c r="C12" s="77">
        <v>10262.76</v>
      </c>
      <c r="D12" s="78" t="s">
        <v>269</v>
      </c>
      <c r="E12" s="37">
        <v>300</v>
      </c>
      <c r="F12" s="38">
        <v>44459</v>
      </c>
      <c r="G12" s="46">
        <v>44761</v>
      </c>
      <c r="H12" s="76" t="s">
        <v>267</v>
      </c>
      <c r="I12" s="76"/>
      <c r="J12" s="39">
        <v>8533.7472</v>
      </c>
      <c r="K12" s="39">
        <v>1479.23</v>
      </c>
      <c r="L12" s="49">
        <v>1264.2</v>
      </c>
      <c r="M12" s="50">
        <v>1</v>
      </c>
      <c r="N12" s="70">
        <v>0.5</v>
      </c>
      <c r="O12" s="72">
        <f t="shared" si="0"/>
        <v>2.5</v>
      </c>
      <c r="P12" s="72">
        <v>5</v>
      </c>
      <c r="Q12" s="72">
        <v>0</v>
      </c>
      <c r="R12" s="72">
        <v>5</v>
      </c>
    </row>
    <row r="13" s="20" customFormat="1" ht="24" customHeight="1" spans="1:18">
      <c r="A13" s="76">
        <v>10</v>
      </c>
      <c r="B13" s="57" t="s">
        <v>270</v>
      </c>
      <c r="C13" s="77">
        <v>5332.57</v>
      </c>
      <c r="D13" s="80" t="s">
        <v>271</v>
      </c>
      <c r="E13" s="37">
        <v>300</v>
      </c>
      <c r="F13" s="38">
        <v>44501</v>
      </c>
      <c r="G13" s="46">
        <v>44804</v>
      </c>
      <c r="H13" s="76" t="s">
        <v>267</v>
      </c>
      <c r="I13" s="76"/>
      <c r="J13" s="39">
        <v>4894.3356</v>
      </c>
      <c r="K13" s="39">
        <v>840.21</v>
      </c>
      <c r="L13" s="47">
        <v>387</v>
      </c>
      <c r="M13" s="48">
        <f>294/300</f>
        <v>0.98</v>
      </c>
      <c r="N13" s="70">
        <v>0.7</v>
      </c>
      <c r="O13" s="72">
        <f t="shared" si="0"/>
        <v>3.57142857142857</v>
      </c>
      <c r="P13" s="72">
        <v>5</v>
      </c>
      <c r="Q13" s="72">
        <v>0</v>
      </c>
      <c r="R13" s="72">
        <v>5</v>
      </c>
    </row>
    <row r="14" s="20" customFormat="1" ht="24" customHeight="1" spans="1:18">
      <c r="A14" s="76">
        <v>11</v>
      </c>
      <c r="B14" s="57" t="s">
        <v>272</v>
      </c>
      <c r="C14" s="77">
        <v>5737.65</v>
      </c>
      <c r="D14" s="78" t="s">
        <v>273</v>
      </c>
      <c r="E14" s="37">
        <v>300</v>
      </c>
      <c r="F14" s="38">
        <v>44515</v>
      </c>
      <c r="G14" s="46">
        <v>44818</v>
      </c>
      <c r="H14" s="76" t="s">
        <v>267</v>
      </c>
      <c r="I14" s="76"/>
      <c r="J14" s="39">
        <v>5246.196</v>
      </c>
      <c r="K14" s="39">
        <v>911.19</v>
      </c>
      <c r="L14" s="49">
        <v>642</v>
      </c>
      <c r="M14" s="48">
        <f>280/300</f>
        <v>0.933333333333333</v>
      </c>
      <c r="N14" s="70">
        <v>0.42</v>
      </c>
      <c r="O14" s="72">
        <f t="shared" si="0"/>
        <v>2.25</v>
      </c>
      <c r="P14" s="72">
        <v>5</v>
      </c>
      <c r="Q14" s="72">
        <v>0</v>
      </c>
      <c r="R14" s="72">
        <v>5</v>
      </c>
    </row>
    <row r="15" s="20" customFormat="1" ht="24" customHeight="1" spans="1:18">
      <c r="A15" s="76">
        <v>12</v>
      </c>
      <c r="B15" s="57" t="s">
        <v>274</v>
      </c>
      <c r="C15" s="77">
        <v>7669.62</v>
      </c>
      <c r="D15" s="78" t="s">
        <v>275</v>
      </c>
      <c r="E15" s="37">
        <v>300</v>
      </c>
      <c r="F15" s="38">
        <v>44463</v>
      </c>
      <c r="G15" s="46">
        <v>44765</v>
      </c>
      <c r="H15" s="76" t="s">
        <v>267</v>
      </c>
      <c r="I15" s="76"/>
      <c r="J15" s="39">
        <v>6431.735</v>
      </c>
      <c r="K15" s="39">
        <v>962</v>
      </c>
      <c r="L15" s="49">
        <v>800</v>
      </c>
      <c r="M15" s="50">
        <v>1</v>
      </c>
      <c r="N15" s="70">
        <v>0.97</v>
      </c>
      <c r="O15" s="72">
        <f t="shared" si="0"/>
        <v>4.85</v>
      </c>
      <c r="P15" s="72">
        <v>5</v>
      </c>
      <c r="Q15" s="72">
        <v>3</v>
      </c>
      <c r="R15" s="72">
        <v>5</v>
      </c>
    </row>
    <row r="16" s="20" customFormat="1" ht="24" customHeight="1" spans="1:18">
      <c r="A16" s="76">
        <v>13</v>
      </c>
      <c r="B16" s="57" t="s">
        <v>276</v>
      </c>
      <c r="C16" s="77">
        <v>7339.07</v>
      </c>
      <c r="D16" s="78" t="s">
        <v>277</v>
      </c>
      <c r="E16" s="37">
        <v>300</v>
      </c>
      <c r="F16" s="38">
        <v>44550</v>
      </c>
      <c r="G16" s="46">
        <v>44853</v>
      </c>
      <c r="H16" s="76" t="s">
        <v>267</v>
      </c>
      <c r="I16" s="76"/>
      <c r="J16" s="39">
        <v>4869.115</v>
      </c>
      <c r="K16" s="39">
        <v>612</v>
      </c>
      <c r="L16" s="88">
        <v>100</v>
      </c>
      <c r="M16" s="48">
        <f>245/300</f>
        <v>0.816666666666667</v>
      </c>
      <c r="N16" s="70">
        <v>0.9</v>
      </c>
      <c r="O16" s="72">
        <v>5</v>
      </c>
      <c r="P16" s="72">
        <v>5</v>
      </c>
      <c r="Q16" s="72">
        <v>5</v>
      </c>
      <c r="R16" s="72">
        <v>5</v>
      </c>
    </row>
    <row r="17" s="20" customFormat="1" ht="24" customHeight="1" spans="1:18">
      <c r="A17" s="76">
        <v>14</v>
      </c>
      <c r="B17" s="57" t="s">
        <v>278</v>
      </c>
      <c r="C17" s="77">
        <v>8261.71</v>
      </c>
      <c r="D17" s="78" t="s">
        <v>279</v>
      </c>
      <c r="E17" s="37">
        <v>720</v>
      </c>
      <c r="F17" s="38">
        <v>44530</v>
      </c>
      <c r="G17" s="46">
        <v>45198</v>
      </c>
      <c r="H17" s="76" t="s">
        <v>267</v>
      </c>
      <c r="I17" s="76"/>
      <c r="J17" s="39">
        <v>5296</v>
      </c>
      <c r="K17" s="39">
        <v>1488</v>
      </c>
      <c r="L17" s="47">
        <v>868</v>
      </c>
      <c r="M17" s="48">
        <f>269/720</f>
        <v>0.373611111111111</v>
      </c>
      <c r="N17" s="70">
        <v>0.7</v>
      </c>
      <c r="O17" s="72">
        <v>5</v>
      </c>
      <c r="P17" s="72">
        <v>5</v>
      </c>
      <c r="Q17" s="72">
        <v>5</v>
      </c>
      <c r="R17" s="72">
        <v>5</v>
      </c>
    </row>
    <row r="18" s="20" customFormat="1" ht="24" customHeight="1" spans="1:18">
      <c r="A18" s="76">
        <v>15</v>
      </c>
      <c r="B18" s="36" t="s">
        <v>280</v>
      </c>
      <c r="C18" s="77">
        <v>4493.3</v>
      </c>
      <c r="D18" s="78" t="s">
        <v>281</v>
      </c>
      <c r="E18" s="37">
        <v>720</v>
      </c>
      <c r="F18" s="38">
        <v>44503</v>
      </c>
      <c r="G18" s="46">
        <v>45171</v>
      </c>
      <c r="H18" s="76" t="s">
        <v>267</v>
      </c>
      <c r="I18" s="76"/>
      <c r="J18" s="39">
        <v>3636.0548</v>
      </c>
      <c r="K18" s="39">
        <v>853.14</v>
      </c>
      <c r="L18" s="47">
        <v>390.76</v>
      </c>
      <c r="M18" s="48">
        <f>296/720</f>
        <v>0.411111111111111</v>
      </c>
      <c r="N18" s="70">
        <v>0.23</v>
      </c>
      <c r="O18" s="72">
        <f>N18/M18*5</f>
        <v>2.7972972972973</v>
      </c>
      <c r="P18" s="72">
        <v>5</v>
      </c>
      <c r="Q18" s="72">
        <v>0</v>
      </c>
      <c r="R18" s="72">
        <v>5</v>
      </c>
    </row>
    <row r="19" s="20" customFormat="1" ht="24" customHeight="1" spans="1:18">
      <c r="A19" s="76">
        <v>16</v>
      </c>
      <c r="B19" s="57" t="s">
        <v>282</v>
      </c>
      <c r="C19" s="77">
        <v>11648.84</v>
      </c>
      <c r="D19" s="78" t="s">
        <v>283</v>
      </c>
      <c r="E19" s="37">
        <v>300</v>
      </c>
      <c r="F19" s="38">
        <v>44625</v>
      </c>
      <c r="G19" s="38">
        <v>44930</v>
      </c>
      <c r="H19" s="76" t="s">
        <v>267</v>
      </c>
      <c r="I19" s="76"/>
      <c r="J19" s="39">
        <v>7362.5024</v>
      </c>
      <c r="K19" s="39">
        <v>695</v>
      </c>
      <c r="L19" s="49">
        <v>115</v>
      </c>
      <c r="M19" s="48">
        <f>174/300</f>
        <v>0.58</v>
      </c>
      <c r="N19" s="70">
        <v>0.75</v>
      </c>
      <c r="O19" s="72">
        <v>5</v>
      </c>
      <c r="P19" s="72">
        <v>5</v>
      </c>
      <c r="Q19" s="72">
        <v>5</v>
      </c>
      <c r="R19" s="72">
        <v>5</v>
      </c>
    </row>
    <row r="20" s="20" customFormat="1" ht="24" customHeight="1" spans="1:18">
      <c r="A20" s="76">
        <v>17</v>
      </c>
      <c r="B20" s="57" t="s">
        <v>284</v>
      </c>
      <c r="C20" s="77">
        <v>6236.14</v>
      </c>
      <c r="D20" s="78" t="s">
        <v>285</v>
      </c>
      <c r="E20" s="37">
        <v>300</v>
      </c>
      <c r="F20" s="38">
        <v>44509</v>
      </c>
      <c r="G20" s="46">
        <v>44813</v>
      </c>
      <c r="H20" s="76" t="s">
        <v>267</v>
      </c>
      <c r="I20" s="76"/>
      <c r="J20" s="39">
        <v>5043</v>
      </c>
      <c r="K20" s="39">
        <v>1302</v>
      </c>
      <c r="L20" s="47">
        <v>851</v>
      </c>
      <c r="M20" s="48">
        <f>290/300</f>
        <v>0.966666666666667</v>
      </c>
      <c r="N20" s="70">
        <v>0.75</v>
      </c>
      <c r="O20" s="72">
        <f>N20/M20*5</f>
        <v>3.87931034482759</v>
      </c>
      <c r="P20" s="72">
        <v>5</v>
      </c>
      <c r="Q20" s="72">
        <v>0</v>
      </c>
      <c r="R20" s="72">
        <v>5</v>
      </c>
    </row>
    <row r="21" s="20" customFormat="1" ht="24" customHeight="1" spans="1:18">
      <c r="A21" s="56" t="s">
        <v>286</v>
      </c>
      <c r="B21" s="56"/>
      <c r="C21" s="77">
        <f>SUM(C4:C20)</f>
        <v>126992.95</v>
      </c>
      <c r="D21" s="81"/>
      <c r="E21" s="56"/>
      <c r="F21" s="57"/>
      <c r="G21" s="51"/>
      <c r="H21" s="56"/>
      <c r="I21" s="56"/>
      <c r="J21" s="77">
        <f t="shared" ref="J21:L21" si="1">SUM(J4:J20)</f>
        <v>100927.9054</v>
      </c>
      <c r="K21" s="77">
        <f t="shared" si="1"/>
        <v>27768.423</v>
      </c>
      <c r="L21" s="77">
        <f t="shared" si="1"/>
        <v>19580.514</v>
      </c>
      <c r="M21" s="89"/>
      <c r="N21" s="56"/>
      <c r="O21" s="72">
        <f t="shared" ref="O21:R21" si="2">SUM(O4:O20)</f>
        <v>72.6507921190653</v>
      </c>
      <c r="P21" s="72">
        <f t="shared" si="2"/>
        <v>85</v>
      </c>
      <c r="Q21" s="72">
        <f t="shared" si="2"/>
        <v>47</v>
      </c>
      <c r="R21" s="72">
        <f t="shared" si="2"/>
        <v>85</v>
      </c>
    </row>
    <row r="22" s="20" customFormat="1" ht="19" customHeight="1" spans="1:18">
      <c r="A22" s="56" t="s">
        <v>287</v>
      </c>
      <c r="B22" s="56"/>
      <c r="C22" s="82"/>
      <c r="D22" s="81"/>
      <c r="E22" s="56"/>
      <c r="F22" s="57"/>
      <c r="G22" s="51"/>
      <c r="H22" s="56"/>
      <c r="I22" s="56"/>
      <c r="J22" s="58"/>
      <c r="K22" s="59"/>
      <c r="L22" s="60"/>
      <c r="M22" s="61"/>
      <c r="N22" s="56"/>
      <c r="O22" s="72">
        <f t="shared" ref="O22:R22" si="3">O21/17</f>
        <v>4.27357600700384</v>
      </c>
      <c r="P22" s="72">
        <f t="shared" si="3"/>
        <v>5</v>
      </c>
      <c r="Q22" s="72">
        <f t="shared" si="3"/>
        <v>2.76470588235294</v>
      </c>
      <c r="R22" s="72">
        <f t="shared" si="3"/>
        <v>5</v>
      </c>
    </row>
    <row r="25" spans="12:13">
      <c r="L25" s="90">
        <v>5000</v>
      </c>
      <c r="M25" s="91" t="s">
        <v>288</v>
      </c>
    </row>
    <row r="26" spans="12:12">
      <c r="L26" s="25">
        <v>4290.73</v>
      </c>
    </row>
    <row r="27" spans="12:13">
      <c r="L27" s="90">
        <v>2185.62</v>
      </c>
      <c r="M27" s="91" t="s">
        <v>289</v>
      </c>
    </row>
    <row r="28" spans="12:12">
      <c r="L28" s="25">
        <v>3914.5</v>
      </c>
    </row>
    <row r="29" spans="11:12">
      <c r="K29" s="92" t="s">
        <v>290</v>
      </c>
      <c r="L29" s="25">
        <f>SUM(L25:L28)</f>
        <v>15390.85</v>
      </c>
    </row>
  </sheetData>
  <autoFilter ref="A3:S22">
    <extLst/>
  </autoFilter>
  <mergeCells count="36">
    <mergeCell ref="A1:R1"/>
    <mergeCell ref="A2:N2"/>
    <mergeCell ref="O2:R2"/>
    <mergeCell ref="D4:D5"/>
    <mergeCell ref="D6:D8"/>
    <mergeCell ref="D9:D10"/>
    <mergeCell ref="E4:E5"/>
    <mergeCell ref="E6:E8"/>
    <mergeCell ref="E9:E10"/>
    <mergeCell ref="F4:F5"/>
    <mergeCell ref="F6:F8"/>
    <mergeCell ref="F9:F10"/>
    <mergeCell ref="G4:G5"/>
    <mergeCell ref="G6:G8"/>
    <mergeCell ref="G9:G10"/>
    <mergeCell ref="H4:H5"/>
    <mergeCell ref="H6:H8"/>
    <mergeCell ref="H9:H10"/>
    <mergeCell ref="I4:I5"/>
    <mergeCell ref="I6:I8"/>
    <mergeCell ref="I9:I10"/>
    <mergeCell ref="J4:J5"/>
    <mergeCell ref="J6:J8"/>
    <mergeCell ref="J9:J10"/>
    <mergeCell ref="K4:K5"/>
    <mergeCell ref="K6:K8"/>
    <mergeCell ref="K9:K10"/>
    <mergeCell ref="L4:L5"/>
    <mergeCell ref="L6:L8"/>
    <mergeCell ref="L9:L10"/>
    <mergeCell ref="M4:M5"/>
    <mergeCell ref="M6:M8"/>
    <mergeCell ref="M9:M10"/>
    <mergeCell ref="N4:N5"/>
    <mergeCell ref="N6:N8"/>
    <mergeCell ref="N9:N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zoomScale="120" zoomScaleNormal="120" workbookViewId="0">
      <pane ySplit="3" topLeftCell="A10" activePane="bottomLeft" state="frozen"/>
      <selection/>
      <selection pane="bottomLeft" activeCell="N6" sqref="N6:N8"/>
    </sheetView>
  </sheetViews>
  <sheetFormatPr defaultColWidth="8.25" defaultRowHeight="12"/>
  <cols>
    <col min="1" max="1" width="5.75833333333333" style="20" customWidth="1"/>
    <col min="2" max="2" width="22.775" style="20" customWidth="1"/>
    <col min="3" max="3" width="7.49166666666667" style="73" customWidth="1"/>
    <col min="4" max="4" width="13.8083333333333" style="74" hidden="1" customWidth="1"/>
    <col min="5" max="5" width="6.525" style="20" customWidth="1"/>
    <col min="6" max="6" width="7.98333333333333" style="21" customWidth="1"/>
    <col min="7" max="7" width="7.98333333333333" style="22" customWidth="1"/>
    <col min="8" max="8" width="4.925" style="20" hidden="1" customWidth="1"/>
    <col min="9" max="9" width="6.50833333333333" style="20" customWidth="1"/>
    <col min="10" max="10" width="7.84166666666667" style="23" customWidth="1"/>
    <col min="11" max="11" width="7.00833333333333" style="24" hidden="1" customWidth="1"/>
    <col min="12" max="12" width="7.15833333333333" style="25" hidden="1" customWidth="1"/>
    <col min="13" max="13" width="7.08333333333333" style="26" customWidth="1"/>
    <col min="14" max="14" width="4.65" style="20" customWidth="1"/>
    <col min="15" max="15" width="7.23333333333333" style="27" customWidth="1"/>
    <col min="16" max="16384" width="8.25" style="20"/>
  </cols>
  <sheetData>
    <row r="1" s="20" customFormat="1" ht="20.25" spans="1:18">
      <c r="A1" s="29" t="s">
        <v>233</v>
      </c>
      <c r="B1" s="29"/>
      <c r="C1" s="29"/>
      <c r="D1" s="29"/>
      <c r="E1" s="29"/>
      <c r="F1" s="29"/>
      <c r="G1" s="29"/>
      <c r="H1" s="29"/>
      <c r="I1" s="29"/>
      <c r="J1" s="29"/>
      <c r="K1" s="29"/>
      <c r="L1" s="29"/>
      <c r="M1" s="29"/>
      <c r="N1" s="29"/>
      <c r="O1" s="29"/>
      <c r="P1" s="29"/>
      <c r="Q1" s="29"/>
      <c r="R1" s="29"/>
    </row>
    <row r="2" s="20" customFormat="1" ht="22" customHeight="1" spans="1:18">
      <c r="A2" s="32" t="s">
        <v>234</v>
      </c>
      <c r="B2" s="32"/>
      <c r="C2" s="32"/>
      <c r="D2" s="32"/>
      <c r="E2" s="32"/>
      <c r="F2" s="32"/>
      <c r="G2" s="32"/>
      <c r="H2" s="32"/>
      <c r="I2" s="32"/>
      <c r="J2" s="32"/>
      <c r="K2" s="32"/>
      <c r="L2" s="32"/>
      <c r="M2" s="83"/>
      <c r="N2" s="32"/>
      <c r="O2" s="72" t="s">
        <v>235</v>
      </c>
      <c r="P2" s="64"/>
      <c r="Q2" s="64"/>
      <c r="R2" s="64"/>
    </row>
    <row r="3" s="20" customFormat="1" ht="33.75" spans="1:19">
      <c r="A3" s="32" t="s">
        <v>236</v>
      </c>
      <c r="B3" s="32" t="s">
        <v>237</v>
      </c>
      <c r="C3" s="75" t="s">
        <v>238</v>
      </c>
      <c r="D3" s="32" t="s">
        <v>239</v>
      </c>
      <c r="E3" s="33" t="s">
        <v>291</v>
      </c>
      <c r="F3" s="32" t="s">
        <v>241</v>
      </c>
      <c r="G3" s="33" t="s">
        <v>292</v>
      </c>
      <c r="H3" s="32" t="s">
        <v>243</v>
      </c>
      <c r="I3" s="32" t="s">
        <v>244</v>
      </c>
      <c r="J3" s="34" t="s">
        <v>245</v>
      </c>
      <c r="K3" s="32" t="s">
        <v>246</v>
      </c>
      <c r="L3" s="32" t="s">
        <v>247</v>
      </c>
      <c r="M3" s="35" t="s">
        <v>293</v>
      </c>
      <c r="N3" s="32" t="s">
        <v>249</v>
      </c>
      <c r="O3" s="84" t="s">
        <v>250</v>
      </c>
      <c r="P3" s="51" t="s">
        <v>251</v>
      </c>
      <c r="Q3" s="51" t="s">
        <v>252</v>
      </c>
      <c r="R3" s="51" t="s">
        <v>253</v>
      </c>
      <c r="S3" s="22"/>
    </row>
    <row r="4" s="20" customFormat="1" ht="24" customHeight="1" spans="1:18">
      <c r="A4" s="76">
        <v>1</v>
      </c>
      <c r="B4" s="57" t="s">
        <v>294</v>
      </c>
      <c r="C4" s="77">
        <v>3679.77</v>
      </c>
      <c r="D4" s="78" t="s">
        <v>295</v>
      </c>
      <c r="E4" s="37">
        <v>720</v>
      </c>
      <c r="F4" s="38">
        <v>44053</v>
      </c>
      <c r="G4" s="38">
        <v>44772</v>
      </c>
      <c r="H4" s="76" t="s">
        <v>296</v>
      </c>
      <c r="I4" s="38">
        <v>44713</v>
      </c>
      <c r="J4" s="39">
        <v>9914</v>
      </c>
      <c r="K4" s="39">
        <v>4921</v>
      </c>
      <c r="L4" s="39">
        <v>4236</v>
      </c>
      <c r="M4" s="40">
        <v>1</v>
      </c>
      <c r="N4" s="67">
        <v>1</v>
      </c>
      <c r="O4" s="72">
        <v>5</v>
      </c>
      <c r="P4" s="72">
        <v>5</v>
      </c>
      <c r="Q4" s="72">
        <v>5</v>
      </c>
      <c r="R4" s="72">
        <v>5</v>
      </c>
    </row>
    <row r="5" s="20" customFormat="1" ht="24" customHeight="1" spans="1:18">
      <c r="A5" s="76">
        <v>2</v>
      </c>
      <c r="B5" s="57" t="s">
        <v>297</v>
      </c>
      <c r="C5" s="77">
        <v>8474.83</v>
      </c>
      <c r="D5" s="79"/>
      <c r="E5" s="41"/>
      <c r="F5" s="42"/>
      <c r="G5" s="45"/>
      <c r="H5" s="69"/>
      <c r="I5" s="45"/>
      <c r="J5" s="43"/>
      <c r="K5" s="43"/>
      <c r="L5" s="43"/>
      <c r="M5" s="44"/>
      <c r="N5" s="69"/>
      <c r="O5" s="72">
        <v>5</v>
      </c>
      <c r="P5" s="72">
        <v>5</v>
      </c>
      <c r="Q5" s="72">
        <v>5</v>
      </c>
      <c r="R5" s="72">
        <v>5</v>
      </c>
    </row>
    <row r="6" s="20" customFormat="1" ht="24" customHeight="1" spans="1:18">
      <c r="A6" s="76">
        <v>3</v>
      </c>
      <c r="B6" s="57" t="s">
        <v>298</v>
      </c>
      <c r="C6" s="77">
        <v>10602.69</v>
      </c>
      <c r="D6" s="78" t="s">
        <v>299</v>
      </c>
      <c r="E6" s="37">
        <v>720</v>
      </c>
      <c r="F6" s="38">
        <v>44054</v>
      </c>
      <c r="G6" s="38">
        <v>44773</v>
      </c>
      <c r="H6" s="76" t="s">
        <v>296</v>
      </c>
      <c r="I6" s="76"/>
      <c r="J6" s="39">
        <v>19321.24</v>
      </c>
      <c r="K6" s="39">
        <v>6367.6</v>
      </c>
      <c r="L6" s="39">
        <v>5377</v>
      </c>
      <c r="M6" s="40">
        <v>1</v>
      </c>
      <c r="N6" s="67">
        <v>0.99</v>
      </c>
      <c r="O6" s="72">
        <v>4.95</v>
      </c>
      <c r="P6" s="72">
        <v>5</v>
      </c>
      <c r="Q6" s="72">
        <v>3</v>
      </c>
      <c r="R6" s="72">
        <v>5</v>
      </c>
    </row>
    <row r="7" s="20" customFormat="1" ht="24" customHeight="1" spans="1:18">
      <c r="A7" s="76">
        <v>4</v>
      </c>
      <c r="B7" s="57" t="s">
        <v>300</v>
      </c>
      <c r="C7" s="77">
        <v>7861.74</v>
      </c>
      <c r="D7" s="79"/>
      <c r="E7" s="41"/>
      <c r="F7" s="42"/>
      <c r="G7" s="42"/>
      <c r="H7" s="69"/>
      <c r="I7" s="69"/>
      <c r="J7" s="43"/>
      <c r="K7" s="43"/>
      <c r="L7" s="43"/>
      <c r="M7" s="44"/>
      <c r="N7" s="69"/>
      <c r="O7" s="72">
        <v>4.95</v>
      </c>
      <c r="P7" s="72">
        <v>5</v>
      </c>
      <c r="Q7" s="72">
        <v>3</v>
      </c>
      <c r="R7" s="72">
        <v>5</v>
      </c>
    </row>
    <row r="8" s="20" customFormat="1" ht="24" customHeight="1" spans="1:18">
      <c r="A8" s="76">
        <v>5</v>
      </c>
      <c r="B8" s="57" t="s">
        <v>301</v>
      </c>
      <c r="C8" s="77">
        <v>4597.16</v>
      </c>
      <c r="D8" s="79"/>
      <c r="E8" s="41"/>
      <c r="F8" s="42"/>
      <c r="G8" s="45"/>
      <c r="H8" s="69"/>
      <c r="I8" s="69"/>
      <c r="J8" s="43"/>
      <c r="K8" s="43"/>
      <c r="L8" s="43"/>
      <c r="M8" s="44"/>
      <c r="N8" s="69"/>
      <c r="O8" s="72">
        <v>4.95</v>
      </c>
      <c r="P8" s="72">
        <v>5</v>
      </c>
      <c r="Q8" s="72">
        <v>3</v>
      </c>
      <c r="R8" s="72">
        <v>5</v>
      </c>
    </row>
    <row r="9" s="20" customFormat="1" ht="24" customHeight="1" spans="1:18">
      <c r="A9" s="76">
        <v>6</v>
      </c>
      <c r="B9" s="57" t="s">
        <v>302</v>
      </c>
      <c r="C9" s="77">
        <v>9142.4</v>
      </c>
      <c r="D9" s="78" t="s">
        <v>303</v>
      </c>
      <c r="E9" s="37">
        <v>720</v>
      </c>
      <c r="F9" s="38">
        <v>44051</v>
      </c>
      <c r="G9" s="38">
        <v>44770</v>
      </c>
      <c r="H9" s="76" t="s">
        <v>296</v>
      </c>
      <c r="I9" s="38">
        <v>44713</v>
      </c>
      <c r="J9" s="39">
        <v>15070.57</v>
      </c>
      <c r="K9" s="39">
        <v>6285.89</v>
      </c>
      <c r="L9" s="49">
        <v>4090</v>
      </c>
      <c r="M9" s="48">
        <v>1</v>
      </c>
      <c r="N9" s="70">
        <v>1</v>
      </c>
      <c r="O9" s="72">
        <v>5</v>
      </c>
      <c r="P9" s="72">
        <v>5</v>
      </c>
      <c r="Q9" s="72">
        <v>5</v>
      </c>
      <c r="R9" s="72">
        <v>5</v>
      </c>
    </row>
    <row r="10" s="20" customFormat="1" ht="24" customHeight="1" spans="1:18">
      <c r="A10" s="76">
        <v>7</v>
      </c>
      <c r="B10" s="57" t="s">
        <v>304</v>
      </c>
      <c r="C10" s="77">
        <v>8792.05</v>
      </c>
      <c r="D10" s="79"/>
      <c r="E10" s="41"/>
      <c r="F10" s="42"/>
      <c r="G10" s="45"/>
      <c r="H10" s="69"/>
      <c r="I10" s="45"/>
      <c r="J10" s="43"/>
      <c r="K10" s="43"/>
      <c r="L10" s="85"/>
      <c r="M10" s="86"/>
      <c r="N10" s="87"/>
      <c r="O10" s="72">
        <v>5</v>
      </c>
      <c r="P10" s="72">
        <v>5</v>
      </c>
      <c r="Q10" s="72">
        <v>5</v>
      </c>
      <c r="R10" s="72">
        <v>5</v>
      </c>
    </row>
    <row r="11" s="20" customFormat="1" ht="24" customHeight="1" spans="1:18">
      <c r="A11" s="76">
        <v>8</v>
      </c>
      <c r="B11" s="57" t="s">
        <v>265</v>
      </c>
      <c r="C11" s="77">
        <v>6860.65</v>
      </c>
      <c r="D11" s="78" t="s">
        <v>266</v>
      </c>
      <c r="E11" s="37">
        <v>300</v>
      </c>
      <c r="F11" s="38">
        <v>44544</v>
      </c>
      <c r="G11" s="46">
        <v>44847</v>
      </c>
      <c r="H11" s="76" t="s">
        <v>267</v>
      </c>
      <c r="I11" s="76"/>
      <c r="J11" s="39">
        <v>5309.4094</v>
      </c>
      <c r="K11" s="39">
        <v>1051.163</v>
      </c>
      <c r="L11" s="47">
        <v>459.554</v>
      </c>
      <c r="M11" s="48">
        <f>254/300</f>
        <v>0.846666666666667</v>
      </c>
      <c r="N11" s="70">
        <v>0.5</v>
      </c>
      <c r="O11" s="72">
        <f t="shared" ref="O11:O15" si="0">N11/M11*5</f>
        <v>2.95275590551181</v>
      </c>
      <c r="P11" s="72">
        <v>5</v>
      </c>
      <c r="Q11" s="72">
        <v>0</v>
      </c>
      <c r="R11" s="72">
        <v>5</v>
      </c>
    </row>
    <row r="12" s="20" customFormat="1" ht="24" customHeight="1" spans="1:18">
      <c r="A12" s="76">
        <v>9</v>
      </c>
      <c r="B12" s="57" t="s">
        <v>268</v>
      </c>
      <c r="C12" s="77">
        <v>10262.76</v>
      </c>
      <c r="D12" s="78" t="s">
        <v>269</v>
      </c>
      <c r="E12" s="37">
        <v>300</v>
      </c>
      <c r="F12" s="38">
        <v>44459</v>
      </c>
      <c r="G12" s="46">
        <v>44761</v>
      </c>
      <c r="H12" s="76" t="s">
        <v>267</v>
      </c>
      <c r="I12" s="76"/>
      <c r="J12" s="39">
        <v>8533.7472</v>
      </c>
      <c r="K12" s="39">
        <v>1479.23</v>
      </c>
      <c r="L12" s="49">
        <v>1264.2</v>
      </c>
      <c r="M12" s="50">
        <v>1</v>
      </c>
      <c r="N12" s="70">
        <v>0.5</v>
      </c>
      <c r="O12" s="72">
        <f t="shared" si="0"/>
        <v>2.5</v>
      </c>
      <c r="P12" s="72">
        <v>5</v>
      </c>
      <c r="Q12" s="72">
        <v>0</v>
      </c>
      <c r="R12" s="72">
        <v>5</v>
      </c>
    </row>
    <row r="13" s="20" customFormat="1" ht="24" customHeight="1" spans="1:18">
      <c r="A13" s="76">
        <v>10</v>
      </c>
      <c r="B13" s="57" t="s">
        <v>270</v>
      </c>
      <c r="C13" s="77">
        <v>5332.57</v>
      </c>
      <c r="D13" s="80" t="s">
        <v>271</v>
      </c>
      <c r="E13" s="37">
        <v>300</v>
      </c>
      <c r="F13" s="38">
        <v>44501</v>
      </c>
      <c r="G13" s="46">
        <v>44804</v>
      </c>
      <c r="H13" s="76" t="s">
        <v>267</v>
      </c>
      <c r="I13" s="76"/>
      <c r="J13" s="39">
        <v>4894.3356</v>
      </c>
      <c r="K13" s="39">
        <v>840.21</v>
      </c>
      <c r="L13" s="47">
        <v>387</v>
      </c>
      <c r="M13" s="48">
        <f>294/300</f>
        <v>0.98</v>
      </c>
      <c r="N13" s="70">
        <v>0.7</v>
      </c>
      <c r="O13" s="72">
        <f t="shared" si="0"/>
        <v>3.57142857142857</v>
      </c>
      <c r="P13" s="72">
        <v>5</v>
      </c>
      <c r="Q13" s="72">
        <v>0</v>
      </c>
      <c r="R13" s="72">
        <v>5</v>
      </c>
    </row>
    <row r="14" s="20" customFormat="1" ht="24" customHeight="1" spans="1:18">
      <c r="A14" s="76">
        <v>11</v>
      </c>
      <c r="B14" s="57" t="s">
        <v>272</v>
      </c>
      <c r="C14" s="77">
        <v>5737.65</v>
      </c>
      <c r="D14" s="78" t="s">
        <v>273</v>
      </c>
      <c r="E14" s="37">
        <v>300</v>
      </c>
      <c r="F14" s="38">
        <v>44515</v>
      </c>
      <c r="G14" s="46">
        <v>44818</v>
      </c>
      <c r="H14" s="76" t="s">
        <v>267</v>
      </c>
      <c r="I14" s="76"/>
      <c r="J14" s="39">
        <v>5246.196</v>
      </c>
      <c r="K14" s="39">
        <v>911.19</v>
      </c>
      <c r="L14" s="49">
        <v>642</v>
      </c>
      <c r="M14" s="48">
        <f>280/300</f>
        <v>0.933333333333333</v>
      </c>
      <c r="N14" s="70">
        <v>0.42</v>
      </c>
      <c r="O14" s="72">
        <f t="shared" si="0"/>
        <v>2.25</v>
      </c>
      <c r="P14" s="72">
        <v>5</v>
      </c>
      <c r="Q14" s="72">
        <v>0</v>
      </c>
      <c r="R14" s="72">
        <v>5</v>
      </c>
    </row>
    <row r="15" s="20" customFormat="1" ht="24" customHeight="1" spans="1:18">
      <c r="A15" s="76">
        <v>12</v>
      </c>
      <c r="B15" s="57" t="s">
        <v>274</v>
      </c>
      <c r="C15" s="77">
        <v>7669.62</v>
      </c>
      <c r="D15" s="78" t="s">
        <v>275</v>
      </c>
      <c r="E15" s="37">
        <v>300</v>
      </c>
      <c r="F15" s="38">
        <v>44463</v>
      </c>
      <c r="G15" s="46">
        <v>44765</v>
      </c>
      <c r="H15" s="76" t="s">
        <v>267</v>
      </c>
      <c r="I15" s="76"/>
      <c r="J15" s="39">
        <v>6431.735</v>
      </c>
      <c r="K15" s="39">
        <v>962</v>
      </c>
      <c r="L15" s="49">
        <v>800</v>
      </c>
      <c r="M15" s="50">
        <v>1</v>
      </c>
      <c r="N15" s="70">
        <v>0.97</v>
      </c>
      <c r="O15" s="72">
        <f t="shared" si="0"/>
        <v>4.85</v>
      </c>
      <c r="P15" s="72">
        <v>5</v>
      </c>
      <c r="Q15" s="72">
        <v>3</v>
      </c>
      <c r="R15" s="72">
        <v>5</v>
      </c>
    </row>
    <row r="16" s="20" customFormat="1" ht="24" customHeight="1" spans="1:18">
      <c r="A16" s="76">
        <v>13</v>
      </c>
      <c r="B16" s="57" t="s">
        <v>276</v>
      </c>
      <c r="C16" s="77">
        <v>7339.07</v>
      </c>
      <c r="D16" s="78" t="s">
        <v>277</v>
      </c>
      <c r="E16" s="37">
        <v>300</v>
      </c>
      <c r="F16" s="38">
        <v>44550</v>
      </c>
      <c r="G16" s="46">
        <v>44853</v>
      </c>
      <c r="H16" s="76" t="s">
        <v>267</v>
      </c>
      <c r="I16" s="76"/>
      <c r="J16" s="39">
        <v>4869.115</v>
      </c>
      <c r="K16" s="39">
        <v>612</v>
      </c>
      <c r="L16" s="88">
        <v>100</v>
      </c>
      <c r="M16" s="48">
        <f>245/300</f>
        <v>0.816666666666667</v>
      </c>
      <c r="N16" s="70">
        <v>0.9</v>
      </c>
      <c r="O16" s="72">
        <v>5</v>
      </c>
      <c r="P16" s="72">
        <v>5</v>
      </c>
      <c r="Q16" s="72">
        <v>5</v>
      </c>
      <c r="R16" s="72">
        <v>5</v>
      </c>
    </row>
    <row r="17" s="20" customFormat="1" ht="24" customHeight="1" spans="1:18">
      <c r="A17" s="76">
        <v>14</v>
      </c>
      <c r="B17" s="57" t="s">
        <v>278</v>
      </c>
      <c r="C17" s="77">
        <v>8261.71</v>
      </c>
      <c r="D17" s="78" t="s">
        <v>279</v>
      </c>
      <c r="E17" s="37">
        <v>720</v>
      </c>
      <c r="F17" s="38">
        <v>44530</v>
      </c>
      <c r="G17" s="46">
        <v>45198</v>
      </c>
      <c r="H17" s="76" t="s">
        <v>267</v>
      </c>
      <c r="I17" s="76"/>
      <c r="J17" s="39">
        <v>5296</v>
      </c>
      <c r="K17" s="39">
        <v>1488</v>
      </c>
      <c r="L17" s="47">
        <v>868</v>
      </c>
      <c r="M17" s="48">
        <f>269/720</f>
        <v>0.373611111111111</v>
      </c>
      <c r="N17" s="70">
        <v>0.7</v>
      </c>
      <c r="O17" s="72">
        <v>5</v>
      </c>
      <c r="P17" s="72">
        <v>5</v>
      </c>
      <c r="Q17" s="72">
        <v>5</v>
      </c>
      <c r="R17" s="72">
        <v>5</v>
      </c>
    </row>
    <row r="18" s="20" customFormat="1" ht="24" customHeight="1" spans="1:18">
      <c r="A18" s="76">
        <v>15</v>
      </c>
      <c r="B18" s="36" t="s">
        <v>280</v>
      </c>
      <c r="C18" s="77">
        <v>4493.3</v>
      </c>
      <c r="D18" s="78" t="s">
        <v>281</v>
      </c>
      <c r="E18" s="37">
        <v>720</v>
      </c>
      <c r="F18" s="38">
        <v>44503</v>
      </c>
      <c r="G18" s="46">
        <v>45171</v>
      </c>
      <c r="H18" s="76" t="s">
        <v>267</v>
      </c>
      <c r="I18" s="76"/>
      <c r="J18" s="39">
        <v>3636.0548</v>
      </c>
      <c r="K18" s="39">
        <v>853.14</v>
      </c>
      <c r="L18" s="47">
        <v>390.76</v>
      </c>
      <c r="M18" s="48">
        <f>296/720</f>
        <v>0.411111111111111</v>
      </c>
      <c r="N18" s="70">
        <v>0.23</v>
      </c>
      <c r="O18" s="72">
        <f>N18/M18*5</f>
        <v>2.7972972972973</v>
      </c>
      <c r="P18" s="72">
        <v>5</v>
      </c>
      <c r="Q18" s="72">
        <v>0</v>
      </c>
      <c r="R18" s="72">
        <v>5</v>
      </c>
    </row>
    <row r="19" s="20" customFormat="1" ht="24" customHeight="1" spans="1:18">
      <c r="A19" s="76">
        <v>16</v>
      </c>
      <c r="B19" s="57" t="s">
        <v>282</v>
      </c>
      <c r="C19" s="77">
        <v>11648.84</v>
      </c>
      <c r="D19" s="78" t="s">
        <v>283</v>
      </c>
      <c r="E19" s="37">
        <v>300</v>
      </c>
      <c r="F19" s="38">
        <v>44625</v>
      </c>
      <c r="G19" s="38">
        <v>44930</v>
      </c>
      <c r="H19" s="76" t="s">
        <v>267</v>
      </c>
      <c r="I19" s="76"/>
      <c r="J19" s="39">
        <v>7362.5024</v>
      </c>
      <c r="K19" s="39">
        <v>695</v>
      </c>
      <c r="L19" s="49">
        <v>115</v>
      </c>
      <c r="M19" s="48">
        <f>174/300</f>
        <v>0.58</v>
      </c>
      <c r="N19" s="70">
        <v>0.75</v>
      </c>
      <c r="O19" s="72">
        <v>5</v>
      </c>
      <c r="P19" s="72">
        <v>5</v>
      </c>
      <c r="Q19" s="72">
        <v>5</v>
      </c>
      <c r="R19" s="72">
        <v>5</v>
      </c>
    </row>
    <row r="20" s="20" customFormat="1" ht="24" customHeight="1" spans="1:18">
      <c r="A20" s="76">
        <v>17</v>
      </c>
      <c r="B20" s="57" t="s">
        <v>284</v>
      </c>
      <c r="C20" s="77">
        <v>6236.14</v>
      </c>
      <c r="D20" s="78" t="s">
        <v>285</v>
      </c>
      <c r="E20" s="37">
        <v>300</v>
      </c>
      <c r="F20" s="38">
        <v>44509</v>
      </c>
      <c r="G20" s="46">
        <v>44813</v>
      </c>
      <c r="H20" s="76" t="s">
        <v>267</v>
      </c>
      <c r="I20" s="76"/>
      <c r="J20" s="39">
        <v>5043</v>
      </c>
      <c r="K20" s="39">
        <v>1302</v>
      </c>
      <c r="L20" s="47">
        <v>851</v>
      </c>
      <c r="M20" s="48">
        <f>290/300</f>
        <v>0.966666666666667</v>
      </c>
      <c r="N20" s="70">
        <v>0.75</v>
      </c>
      <c r="O20" s="72">
        <f>N20/M20*5</f>
        <v>3.87931034482759</v>
      </c>
      <c r="P20" s="72">
        <v>5</v>
      </c>
      <c r="Q20" s="72">
        <v>0</v>
      </c>
      <c r="R20" s="72">
        <v>5</v>
      </c>
    </row>
    <row r="21" s="20" customFormat="1" ht="24" customHeight="1" spans="1:18">
      <c r="A21" s="56" t="s">
        <v>286</v>
      </c>
      <c r="B21" s="56"/>
      <c r="C21" s="77">
        <f>SUM(C4:C20)</f>
        <v>126992.95</v>
      </c>
      <c r="D21" s="81"/>
      <c r="E21" s="56"/>
      <c r="F21" s="57"/>
      <c r="G21" s="51"/>
      <c r="H21" s="56"/>
      <c r="I21" s="56"/>
      <c r="J21" s="77">
        <f t="shared" ref="J21:L21" si="1">SUM(J4:J20)</f>
        <v>100927.9054</v>
      </c>
      <c r="K21" s="77">
        <f t="shared" si="1"/>
        <v>27768.423</v>
      </c>
      <c r="L21" s="77">
        <f t="shared" si="1"/>
        <v>19580.514</v>
      </c>
      <c r="M21" s="89"/>
      <c r="N21" s="56"/>
      <c r="O21" s="72">
        <f t="shared" ref="O21:R21" si="2">SUM(O4:O20)</f>
        <v>72.6507921190653</v>
      </c>
      <c r="P21" s="72">
        <f t="shared" si="2"/>
        <v>85</v>
      </c>
      <c r="Q21" s="72">
        <f t="shared" si="2"/>
        <v>47</v>
      </c>
      <c r="R21" s="72">
        <f t="shared" si="2"/>
        <v>85</v>
      </c>
    </row>
    <row r="22" s="20" customFormat="1" ht="19" customHeight="1" spans="1:18">
      <c r="A22" s="56" t="s">
        <v>287</v>
      </c>
      <c r="B22" s="56"/>
      <c r="C22" s="82"/>
      <c r="D22" s="81"/>
      <c r="E22" s="56"/>
      <c r="F22" s="57"/>
      <c r="G22" s="51"/>
      <c r="H22" s="56"/>
      <c r="I22" s="56"/>
      <c r="J22" s="58"/>
      <c r="K22" s="59"/>
      <c r="L22" s="60"/>
      <c r="M22" s="61"/>
      <c r="N22" s="56"/>
      <c r="O22" s="72">
        <f t="shared" ref="O22:R22" si="3">O21/17</f>
        <v>4.27357600700384</v>
      </c>
      <c r="P22" s="72">
        <f t="shared" si="3"/>
        <v>5</v>
      </c>
      <c r="Q22" s="72">
        <f t="shared" si="3"/>
        <v>2.76470588235294</v>
      </c>
      <c r="R22" s="72">
        <f t="shared" si="3"/>
        <v>5</v>
      </c>
    </row>
    <row r="25" spans="12:13">
      <c r="L25" s="90">
        <v>5000</v>
      </c>
      <c r="M25" s="91" t="s">
        <v>288</v>
      </c>
    </row>
    <row r="26" spans="12:12">
      <c r="L26" s="25">
        <v>4290.73</v>
      </c>
    </row>
    <row r="27" spans="12:13">
      <c r="L27" s="90">
        <v>2185.62</v>
      </c>
      <c r="M27" s="91" t="s">
        <v>289</v>
      </c>
    </row>
    <row r="28" spans="12:12">
      <c r="L28" s="25">
        <v>3914.5</v>
      </c>
    </row>
    <row r="29" spans="11:12">
      <c r="K29" s="92" t="s">
        <v>290</v>
      </c>
      <c r="L29" s="25">
        <f>SUM(L25:L28)</f>
        <v>15390.85</v>
      </c>
    </row>
  </sheetData>
  <autoFilter ref="A3:S22">
    <extLst/>
  </autoFilter>
  <mergeCells count="36">
    <mergeCell ref="A1:R1"/>
    <mergeCell ref="A2:N2"/>
    <mergeCell ref="O2:R2"/>
    <mergeCell ref="D4:D5"/>
    <mergeCell ref="D6:D8"/>
    <mergeCell ref="D9:D10"/>
    <mergeCell ref="E4:E5"/>
    <mergeCell ref="E6:E8"/>
    <mergeCell ref="E9:E10"/>
    <mergeCell ref="F4:F5"/>
    <mergeCell ref="F6:F8"/>
    <mergeCell ref="F9:F10"/>
    <mergeCell ref="G4:G5"/>
    <mergeCell ref="G6:G8"/>
    <mergeCell ref="G9:G10"/>
    <mergeCell ref="H4:H5"/>
    <mergeCell ref="H6:H8"/>
    <mergeCell ref="H9:H10"/>
    <mergeCell ref="I4:I5"/>
    <mergeCell ref="I6:I8"/>
    <mergeCell ref="I9:I10"/>
    <mergeCell ref="J4:J5"/>
    <mergeCell ref="J6:J8"/>
    <mergeCell ref="J9:J10"/>
    <mergeCell ref="K4:K5"/>
    <mergeCell ref="K6:K8"/>
    <mergeCell ref="K9:K10"/>
    <mergeCell ref="L4:L5"/>
    <mergeCell ref="L6:L8"/>
    <mergeCell ref="L9:L10"/>
    <mergeCell ref="M4:M5"/>
    <mergeCell ref="M6:M8"/>
    <mergeCell ref="M9:M10"/>
    <mergeCell ref="N4:N5"/>
    <mergeCell ref="N6:N8"/>
    <mergeCell ref="N9:N1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opLeftCell="A10" workbookViewId="0">
      <selection activeCell="O7" sqref="O7"/>
    </sheetView>
  </sheetViews>
  <sheetFormatPr defaultColWidth="8.25" defaultRowHeight="12"/>
  <cols>
    <col min="1" max="1" width="17.95" style="20" customWidth="1"/>
    <col min="2" max="2" width="6.58333333333333" style="20" customWidth="1"/>
    <col min="3" max="3" width="7.98333333333333" style="21" customWidth="1"/>
    <col min="4" max="4" width="7.98333333333333" style="22" customWidth="1"/>
    <col min="5" max="5" width="7.84166666666667" style="23" customWidth="1"/>
    <col min="6" max="6" width="7.00833333333333" style="24" customWidth="1"/>
    <col min="7" max="7" width="7.15833333333333" style="25" customWidth="1"/>
    <col min="8" max="8" width="7.08333333333333" style="26" customWidth="1"/>
    <col min="9" max="9" width="4.65" style="20" customWidth="1"/>
    <col min="10" max="10" width="6.58333333333333" style="27" customWidth="1"/>
    <col min="11" max="11" width="6.58333333333333" style="20" customWidth="1"/>
    <col min="12" max="16382" width="8.25" style="20"/>
    <col min="16383" max="16384" width="8.25" style="28"/>
  </cols>
  <sheetData>
    <row r="1" s="20" customFormat="1" ht="20.25" spans="1:11">
      <c r="A1" s="29" t="s">
        <v>305</v>
      </c>
      <c r="B1" s="29"/>
      <c r="C1" s="29"/>
      <c r="D1" s="29"/>
      <c r="E1" s="29"/>
      <c r="F1" s="29"/>
      <c r="G1" s="29"/>
      <c r="H1" s="29"/>
      <c r="I1" s="29"/>
      <c r="J1" s="29"/>
      <c r="K1" s="29"/>
    </row>
    <row r="2" s="20" customFormat="1" ht="22" customHeight="1" spans="1:11">
      <c r="A2" s="30" t="s">
        <v>234</v>
      </c>
      <c r="B2" s="31"/>
      <c r="C2" s="31"/>
      <c r="D2" s="31"/>
      <c r="E2" s="31"/>
      <c r="F2" s="31"/>
      <c r="G2" s="31"/>
      <c r="H2" s="31"/>
      <c r="I2" s="62"/>
      <c r="J2" s="63" t="s">
        <v>306</v>
      </c>
      <c r="K2" s="64"/>
    </row>
    <row r="3" s="20" customFormat="1" ht="33.75" spans="1:12">
      <c r="A3" s="32" t="s">
        <v>237</v>
      </c>
      <c r="B3" s="33" t="s">
        <v>291</v>
      </c>
      <c r="C3" s="32" t="s">
        <v>241</v>
      </c>
      <c r="D3" s="32" t="s">
        <v>242</v>
      </c>
      <c r="E3" s="34" t="s">
        <v>245</v>
      </c>
      <c r="F3" s="32" t="s">
        <v>246</v>
      </c>
      <c r="G3" s="32" t="s">
        <v>247</v>
      </c>
      <c r="H3" s="35" t="s">
        <v>293</v>
      </c>
      <c r="I3" s="32" t="s">
        <v>249</v>
      </c>
      <c r="J3" s="65" t="s">
        <v>307</v>
      </c>
      <c r="K3" s="66" t="s">
        <v>308</v>
      </c>
      <c r="L3" s="22"/>
    </row>
    <row r="4" s="20" customFormat="1" ht="24" customHeight="1" spans="1:11">
      <c r="A4" s="36" t="s">
        <v>309</v>
      </c>
      <c r="B4" s="37">
        <v>720</v>
      </c>
      <c r="C4" s="38">
        <v>44054</v>
      </c>
      <c r="D4" s="38">
        <v>44773</v>
      </c>
      <c r="E4" s="39">
        <v>19321.24</v>
      </c>
      <c r="F4" s="39">
        <v>6367.6</v>
      </c>
      <c r="G4" s="39">
        <v>5377</v>
      </c>
      <c r="H4" s="40">
        <v>1</v>
      </c>
      <c r="I4" s="67">
        <v>0.99</v>
      </c>
      <c r="J4" s="68">
        <v>-0.05</v>
      </c>
      <c r="K4" s="68">
        <v>-2</v>
      </c>
    </row>
    <row r="5" s="20" customFormat="1" ht="24" customHeight="1" spans="1:11">
      <c r="A5" s="36" t="s">
        <v>310</v>
      </c>
      <c r="B5" s="41"/>
      <c r="C5" s="42"/>
      <c r="D5" s="42"/>
      <c r="E5" s="43"/>
      <c r="F5" s="43"/>
      <c r="G5" s="43"/>
      <c r="H5" s="44"/>
      <c r="I5" s="69"/>
      <c r="J5" s="68">
        <v>-0.05</v>
      </c>
      <c r="K5" s="68">
        <v>-2</v>
      </c>
    </row>
    <row r="6" s="20" customFormat="1" ht="24" customHeight="1" spans="1:11">
      <c r="A6" s="36" t="s">
        <v>311</v>
      </c>
      <c r="B6" s="41"/>
      <c r="C6" s="42"/>
      <c r="D6" s="45"/>
      <c r="E6" s="43"/>
      <c r="F6" s="43"/>
      <c r="G6" s="43"/>
      <c r="H6" s="44"/>
      <c r="I6" s="69"/>
      <c r="J6" s="68">
        <v>-0.05</v>
      </c>
      <c r="K6" s="68">
        <v>-2</v>
      </c>
    </row>
    <row r="7" s="20" customFormat="1" ht="24" customHeight="1" spans="1:11">
      <c r="A7" s="36" t="s">
        <v>312</v>
      </c>
      <c r="B7" s="37">
        <v>300</v>
      </c>
      <c r="C7" s="38">
        <v>44544</v>
      </c>
      <c r="D7" s="46">
        <v>44847</v>
      </c>
      <c r="E7" s="39">
        <v>5309.4094</v>
      </c>
      <c r="F7" s="39">
        <v>1051.163</v>
      </c>
      <c r="G7" s="47">
        <v>459.554</v>
      </c>
      <c r="H7" s="48">
        <f>254/300</f>
        <v>0.846666666666667</v>
      </c>
      <c r="I7" s="70">
        <v>0.5</v>
      </c>
      <c r="J7" s="68">
        <v>-2.05</v>
      </c>
      <c r="K7" s="68">
        <v>-5</v>
      </c>
    </row>
    <row r="8" s="20" customFormat="1" ht="24" customHeight="1" spans="1:11">
      <c r="A8" s="36" t="s">
        <v>313</v>
      </c>
      <c r="B8" s="37">
        <v>300</v>
      </c>
      <c r="C8" s="38">
        <v>44459</v>
      </c>
      <c r="D8" s="46">
        <v>44761</v>
      </c>
      <c r="E8" s="39">
        <v>8533.7472</v>
      </c>
      <c r="F8" s="39">
        <v>1479.23</v>
      </c>
      <c r="G8" s="49">
        <v>1264.2</v>
      </c>
      <c r="H8" s="50">
        <v>1</v>
      </c>
      <c r="I8" s="70">
        <v>0.5</v>
      </c>
      <c r="J8" s="68">
        <v>-2.5</v>
      </c>
      <c r="K8" s="68">
        <v>-5</v>
      </c>
    </row>
    <row r="9" s="20" customFormat="1" ht="24" customHeight="1" spans="1:11">
      <c r="A9" s="36" t="s">
        <v>314</v>
      </c>
      <c r="B9" s="37">
        <v>300</v>
      </c>
      <c r="C9" s="38">
        <v>44501</v>
      </c>
      <c r="D9" s="46">
        <v>44804</v>
      </c>
      <c r="E9" s="39">
        <v>4894.3356</v>
      </c>
      <c r="F9" s="39">
        <v>840.21</v>
      </c>
      <c r="G9" s="47">
        <v>387</v>
      </c>
      <c r="H9" s="48">
        <f>294/300</f>
        <v>0.98</v>
      </c>
      <c r="I9" s="70">
        <v>0.7</v>
      </c>
      <c r="J9" s="68">
        <v>-1.43</v>
      </c>
      <c r="K9" s="68">
        <v>-5</v>
      </c>
    </row>
    <row r="10" s="20" customFormat="1" ht="24" customHeight="1" spans="1:11">
      <c r="A10" s="36" t="s">
        <v>315</v>
      </c>
      <c r="B10" s="37">
        <v>300</v>
      </c>
      <c r="C10" s="38">
        <v>44515</v>
      </c>
      <c r="D10" s="46">
        <v>44818</v>
      </c>
      <c r="E10" s="39">
        <v>5246.196</v>
      </c>
      <c r="F10" s="39">
        <v>911.19</v>
      </c>
      <c r="G10" s="49">
        <v>642</v>
      </c>
      <c r="H10" s="48">
        <f>280/300</f>
        <v>0.933333333333333</v>
      </c>
      <c r="I10" s="70">
        <v>0.42</v>
      </c>
      <c r="J10" s="68">
        <v>-2.75</v>
      </c>
      <c r="K10" s="68">
        <v>-5</v>
      </c>
    </row>
    <row r="11" s="20" customFormat="1" ht="24" customHeight="1" spans="1:11">
      <c r="A11" s="36" t="s">
        <v>316</v>
      </c>
      <c r="B11" s="37">
        <v>300</v>
      </c>
      <c r="C11" s="38">
        <v>44463</v>
      </c>
      <c r="D11" s="46">
        <v>44765</v>
      </c>
      <c r="E11" s="39">
        <v>6431.735</v>
      </c>
      <c r="F11" s="39">
        <v>962</v>
      </c>
      <c r="G11" s="49">
        <v>800</v>
      </c>
      <c r="H11" s="50">
        <v>1</v>
      </c>
      <c r="I11" s="70">
        <v>0.97</v>
      </c>
      <c r="J11" s="68">
        <v>-0.15</v>
      </c>
      <c r="K11" s="68">
        <v>-2</v>
      </c>
    </row>
    <row r="12" s="20" customFormat="1" ht="24" customHeight="1" spans="1:11">
      <c r="A12" s="36" t="s">
        <v>317</v>
      </c>
      <c r="B12" s="37">
        <v>720</v>
      </c>
      <c r="C12" s="38">
        <v>44503</v>
      </c>
      <c r="D12" s="46">
        <v>45171</v>
      </c>
      <c r="E12" s="39">
        <v>3636.0548</v>
      </c>
      <c r="F12" s="39">
        <v>853.14</v>
      </c>
      <c r="G12" s="47">
        <v>390.76</v>
      </c>
      <c r="H12" s="48">
        <f>296/720</f>
        <v>0.411111111111111</v>
      </c>
      <c r="I12" s="70">
        <v>0.23</v>
      </c>
      <c r="J12" s="68">
        <v>-2.2</v>
      </c>
      <c r="K12" s="68">
        <v>-5</v>
      </c>
    </row>
    <row r="13" s="20" customFormat="1" ht="24" customHeight="1" spans="1:11">
      <c r="A13" s="36" t="s">
        <v>318</v>
      </c>
      <c r="B13" s="51">
        <v>300</v>
      </c>
      <c r="C13" s="46">
        <v>44509</v>
      </c>
      <c r="D13" s="46">
        <v>44813</v>
      </c>
      <c r="E13" s="52">
        <v>5043</v>
      </c>
      <c r="F13" s="52">
        <v>1302</v>
      </c>
      <c r="G13" s="53">
        <v>851</v>
      </c>
      <c r="H13" s="54">
        <f>290/300</f>
        <v>0.966666666666667</v>
      </c>
      <c r="I13" s="71">
        <v>0.75</v>
      </c>
      <c r="J13" s="68">
        <v>-1.12</v>
      </c>
      <c r="K13" s="68">
        <v>-5</v>
      </c>
    </row>
    <row r="14" ht="22" customHeight="1" spans="1:11">
      <c r="A14" s="55" t="s">
        <v>290</v>
      </c>
      <c r="B14" s="56"/>
      <c r="C14" s="57"/>
      <c r="D14" s="51"/>
      <c r="E14" s="58"/>
      <c r="F14" s="59"/>
      <c r="G14" s="60"/>
      <c r="H14" s="61"/>
      <c r="I14" s="56"/>
      <c r="J14" s="72">
        <f>SUM(J4:J13)</f>
        <v>-12.35</v>
      </c>
      <c r="K14" s="72">
        <f>SUM(K4:K13)</f>
        <v>-38</v>
      </c>
    </row>
    <row r="15" spans="10:11">
      <c r="J15" s="27">
        <f>J14/17</f>
        <v>-0.726470588235294</v>
      </c>
      <c r="K15" s="27">
        <f>K14/17</f>
        <v>-2.23529411764706</v>
      </c>
    </row>
  </sheetData>
  <mergeCells count="11">
    <mergeCell ref="A1:K1"/>
    <mergeCell ref="A2:I2"/>
    <mergeCell ref="J2:K2"/>
    <mergeCell ref="B4:B6"/>
    <mergeCell ref="C4:C6"/>
    <mergeCell ref="D4:D6"/>
    <mergeCell ref="E4:E6"/>
    <mergeCell ref="F4:F6"/>
    <mergeCell ref="G4:G6"/>
    <mergeCell ref="H4:H6"/>
    <mergeCell ref="I4:I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zoomScale="120" zoomScaleNormal="120" workbookViewId="0">
      <pane xSplit="2" ySplit="3" topLeftCell="C18" activePane="bottomRight" state="frozen"/>
      <selection/>
      <selection pane="topRight"/>
      <selection pane="bottomLeft"/>
      <selection pane="bottomRight" activeCell="C18" sqref="C18"/>
    </sheetView>
  </sheetViews>
  <sheetFormatPr defaultColWidth="8.25" defaultRowHeight="14.25" outlineLevelCol="4"/>
  <cols>
    <col min="1" max="1" width="5.4" style="3" customWidth="1"/>
    <col min="2" max="2" width="5.09166666666667" style="1" customWidth="1"/>
    <col min="3" max="3" width="12.8333333333333" style="4" customWidth="1"/>
    <col min="4" max="4" width="26.9916666666667" style="1" customWidth="1"/>
    <col min="5" max="5" width="43.3916666666667" style="1" customWidth="1"/>
    <col min="6" max="16384" width="8.25" style="1"/>
  </cols>
  <sheetData>
    <row r="1" s="1" customFormat="1" ht="20.25" spans="1:3">
      <c r="A1" s="5" t="s">
        <v>319</v>
      </c>
      <c r="C1" s="4"/>
    </row>
    <row r="2" s="1" customFormat="1" ht="39.8" customHeight="1" spans="1:5">
      <c r="A2" s="6" t="s">
        <v>320</v>
      </c>
      <c r="B2" s="6"/>
      <c r="C2" s="6"/>
      <c r="D2" s="6"/>
      <c r="E2" s="6"/>
    </row>
    <row r="3" s="2" customFormat="1" ht="27.7" customHeight="1" spans="1:5">
      <c r="A3" s="7" t="s">
        <v>321</v>
      </c>
      <c r="B3" s="7" t="s">
        <v>322</v>
      </c>
      <c r="C3" s="7" t="s">
        <v>323</v>
      </c>
      <c r="D3" s="7" t="s">
        <v>324</v>
      </c>
      <c r="E3" s="7" t="s">
        <v>325</v>
      </c>
    </row>
    <row r="4" s="1" customFormat="1" ht="69.05" customHeight="1" spans="1:5">
      <c r="A4" s="8" t="s">
        <v>326</v>
      </c>
      <c r="B4" s="9" t="s">
        <v>327</v>
      </c>
      <c r="C4" s="10" t="s">
        <v>328</v>
      </c>
      <c r="D4" s="11" t="s">
        <v>329</v>
      </c>
      <c r="E4" s="11" t="s">
        <v>330</v>
      </c>
    </row>
    <row r="5" s="1" customFormat="1" ht="84.05" customHeight="1" spans="1:5">
      <c r="A5" s="8"/>
      <c r="B5" s="9"/>
      <c r="C5" s="10" t="s">
        <v>331</v>
      </c>
      <c r="D5" s="11" t="s">
        <v>332</v>
      </c>
      <c r="E5" s="11" t="s">
        <v>333</v>
      </c>
    </row>
    <row r="6" s="1" customFormat="1" ht="82.8" customHeight="1" spans="1:5">
      <c r="A6" s="8"/>
      <c r="B6" s="9"/>
      <c r="C6" s="10" t="s">
        <v>334</v>
      </c>
      <c r="D6" s="11" t="s">
        <v>335</v>
      </c>
      <c r="E6" s="11" t="s">
        <v>336</v>
      </c>
    </row>
    <row r="7" s="1" customFormat="1" ht="78.75" customHeight="1" spans="1:5">
      <c r="A7" s="8"/>
      <c r="B7" s="9" t="s">
        <v>337</v>
      </c>
      <c r="C7" s="10" t="s">
        <v>338</v>
      </c>
      <c r="D7" s="11" t="s">
        <v>339</v>
      </c>
      <c r="E7" s="11" t="s">
        <v>340</v>
      </c>
    </row>
    <row r="8" s="1" customFormat="1" ht="69.5" customHeight="1" spans="1:5">
      <c r="A8" s="8"/>
      <c r="B8" s="9"/>
      <c r="C8" s="10" t="s">
        <v>341</v>
      </c>
      <c r="D8" s="11" t="s">
        <v>342</v>
      </c>
      <c r="E8" s="11" t="s">
        <v>343</v>
      </c>
    </row>
    <row r="9" s="1" customFormat="1" ht="58.85" customHeight="1" spans="1:5">
      <c r="A9" s="12" t="s">
        <v>344</v>
      </c>
      <c r="B9" s="9" t="s">
        <v>345</v>
      </c>
      <c r="C9" s="10" t="s">
        <v>346</v>
      </c>
      <c r="D9" s="11" t="s">
        <v>347</v>
      </c>
      <c r="E9" s="11" t="s">
        <v>348</v>
      </c>
    </row>
    <row r="10" s="1" customFormat="1" ht="94.55" customHeight="1" spans="1:5">
      <c r="A10" s="13"/>
      <c r="B10" s="9"/>
      <c r="C10" s="10" t="s">
        <v>349</v>
      </c>
      <c r="D10" s="11" t="s">
        <v>350</v>
      </c>
      <c r="E10" s="11" t="s">
        <v>351</v>
      </c>
    </row>
    <row r="11" s="1" customFormat="1" ht="70.3" customHeight="1" spans="1:5">
      <c r="A11" s="13"/>
      <c r="B11" s="9"/>
      <c r="C11" s="14" t="s">
        <v>352</v>
      </c>
      <c r="D11" s="11" t="s">
        <v>353</v>
      </c>
      <c r="E11" s="11" t="s">
        <v>354</v>
      </c>
    </row>
    <row r="12" s="1" customFormat="1" ht="54.8" customHeight="1" spans="1:5">
      <c r="A12" s="15"/>
      <c r="B12" s="16" t="s">
        <v>355</v>
      </c>
      <c r="C12" s="14" t="s">
        <v>346</v>
      </c>
      <c r="D12" s="11" t="s">
        <v>356</v>
      </c>
      <c r="E12" s="11" t="s">
        <v>357</v>
      </c>
    </row>
    <row r="13" s="1" customFormat="1" ht="102.7" customHeight="1" spans="1:5">
      <c r="A13" s="15"/>
      <c r="B13" s="17"/>
      <c r="C13" s="14" t="s">
        <v>358</v>
      </c>
      <c r="D13" s="11" t="s">
        <v>359</v>
      </c>
      <c r="E13" s="11" t="s">
        <v>360</v>
      </c>
    </row>
    <row r="14" s="1" customFormat="1" ht="67.8" customHeight="1" spans="1:5">
      <c r="A14" s="18"/>
      <c r="B14" s="19"/>
      <c r="C14" s="14" t="s">
        <v>361</v>
      </c>
      <c r="D14" s="11" t="s">
        <v>362</v>
      </c>
      <c r="E14" s="11" t="s">
        <v>363</v>
      </c>
    </row>
    <row r="15" s="1" customFormat="1" ht="94.55" customHeight="1" spans="1:5">
      <c r="A15" s="8" t="s">
        <v>364</v>
      </c>
      <c r="B15" s="9" t="s">
        <v>365</v>
      </c>
      <c r="C15" s="14" t="s">
        <v>366</v>
      </c>
      <c r="D15" s="11" t="s">
        <v>367</v>
      </c>
      <c r="E15" s="11" t="s">
        <v>368</v>
      </c>
    </row>
    <row r="16" s="1" customFormat="1" ht="97.85" customHeight="1" spans="1:5">
      <c r="A16" s="8"/>
      <c r="B16" s="9"/>
      <c r="C16" s="14" t="s">
        <v>369</v>
      </c>
      <c r="D16" s="11" t="s">
        <v>370</v>
      </c>
      <c r="E16" s="11" t="s">
        <v>371</v>
      </c>
    </row>
    <row r="17" s="1" customFormat="1" ht="100.2" customHeight="1" spans="1:5">
      <c r="A17" s="8"/>
      <c r="B17" s="9"/>
      <c r="C17" s="14" t="s">
        <v>372</v>
      </c>
      <c r="D17" s="11" t="s">
        <v>373</v>
      </c>
      <c r="E17" s="11" t="s">
        <v>374</v>
      </c>
    </row>
    <row r="18" s="1" customFormat="1" ht="93.3" customHeight="1" spans="1:5">
      <c r="A18" s="8"/>
      <c r="B18" s="9"/>
      <c r="C18" s="14" t="s">
        <v>375</v>
      </c>
      <c r="D18" s="11" t="s">
        <v>376</v>
      </c>
      <c r="E18" s="11" t="s">
        <v>377</v>
      </c>
    </row>
    <row r="19" s="1" customFormat="1" ht="41.35" customHeight="1" spans="1:5">
      <c r="A19" s="8" t="s">
        <v>378</v>
      </c>
      <c r="B19" s="9" t="s">
        <v>379</v>
      </c>
      <c r="C19" s="14" t="s">
        <v>380</v>
      </c>
      <c r="D19" s="11" t="s">
        <v>381</v>
      </c>
      <c r="E19" s="14" t="s">
        <v>382</v>
      </c>
    </row>
    <row r="20" s="1" customFormat="1" ht="41.35" customHeight="1" spans="1:5">
      <c r="A20" s="8"/>
      <c r="B20" s="9"/>
      <c r="C20" s="14" t="s">
        <v>383</v>
      </c>
      <c r="D20" s="11" t="s">
        <v>384</v>
      </c>
      <c r="E20" s="14"/>
    </row>
    <row r="21" s="1" customFormat="1" ht="41.35" customHeight="1" spans="1:5">
      <c r="A21" s="8"/>
      <c r="B21" s="9"/>
      <c r="C21" s="14" t="s">
        <v>385</v>
      </c>
      <c r="D21" s="11" t="s">
        <v>386</v>
      </c>
      <c r="E21" s="14"/>
    </row>
    <row r="22" s="1" customFormat="1" ht="41.35" customHeight="1" spans="1:5">
      <c r="A22" s="8"/>
      <c r="B22" s="9"/>
      <c r="C22" s="14" t="s">
        <v>387</v>
      </c>
      <c r="D22" s="11" t="s">
        <v>388</v>
      </c>
      <c r="E22" s="14"/>
    </row>
    <row r="23" s="1" customFormat="1" ht="41.35" customHeight="1" spans="1:5">
      <c r="A23" s="8"/>
      <c r="B23" s="9"/>
      <c r="C23" s="14" t="s">
        <v>389</v>
      </c>
      <c r="D23" s="11" t="s">
        <v>390</v>
      </c>
      <c r="E23" s="11" t="s">
        <v>391</v>
      </c>
    </row>
  </sheetData>
  <mergeCells count="12">
    <mergeCell ref="A2:E2"/>
    <mergeCell ref="A4:A8"/>
    <mergeCell ref="A9:A14"/>
    <mergeCell ref="A15:A18"/>
    <mergeCell ref="A19:A23"/>
    <mergeCell ref="B4:B6"/>
    <mergeCell ref="B7:B8"/>
    <mergeCell ref="B9:B11"/>
    <mergeCell ref="B12:B14"/>
    <mergeCell ref="B15:B18"/>
    <mergeCell ref="B19:B23"/>
    <mergeCell ref="E19:E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评分表 (村) (2)</vt:lpstr>
      <vt:lpstr>评分表2</vt:lpstr>
      <vt:lpstr>3</vt:lpstr>
      <vt:lpstr>项目</vt:lpstr>
      <vt:lpstr>项目 (2)</vt:lpstr>
      <vt:lpstr>扣分明细</vt:lpstr>
      <vt:lpstr>指标框架（原表）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64226</dc:creator>
  <cp:lastModifiedBy>鲸落.</cp:lastModifiedBy>
  <dcterms:created xsi:type="dcterms:W3CDTF">2021-11-25T07:23:00Z</dcterms:created>
  <dcterms:modified xsi:type="dcterms:W3CDTF">2023-01-06T04:52:01Z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A946C41ABC6A4422A9704AB322B491B0</vt:lpwstr>
  </property>
  <property fmtid="{D5CDD505-2E9C-101B-9397-08002B2CF9AE}" pid="3" name="KSOProductBuildVer">
    <vt:lpwstr>2052-11.1.0.12980</vt:lpwstr>
  </property>
</Properties>
</file>