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40" firstSheet="4" activeTab="4"/>
  </bookViews>
  <sheets>
    <sheet name="评分表（原表）" sheetId="3" state="hidden" r:id="rId1"/>
    <sheet name="评分表 (村) (2)" sheetId="5" state="hidden" r:id="rId2"/>
    <sheet name="Sheet1" sheetId="6" state="hidden" r:id="rId3"/>
    <sheet name="评分表2 (2)" sheetId="9" state="hidden" r:id="rId4"/>
    <sheet name="评分表2" sheetId="11" r:id="rId5"/>
    <sheet name="扣分原因2-1" sheetId="8" r:id="rId6"/>
    <sheet name="评分表 (村)" sheetId="4" state="hidden" r:id="rId7"/>
    <sheet name="指标框架（原表）" sheetId="10" state="hidden" r:id="rId8"/>
  </sheets>
  <definedNames>
    <definedName name="_xlnm._FilterDatabase" localSheetId="5" hidden="1">'扣分原因2-1'!$A$3:$L$24</definedName>
    <definedName name="_xlnm.Print_Area" localSheetId="0">'评分表（原表）'!$A$1:$O$27</definedName>
    <definedName name="_xlnm.Print_Titles" localSheetId="5">'扣分原因2-1'!$3:$3</definedName>
    <definedName name="_xlnm.Print_Area" localSheetId="5">'扣分原因2-1'!$A$1:$K$24</definedName>
    <definedName name="_xlnm.Print_Area" localSheetId="3">'评分表2 (2)'!$A$1:$O$27</definedName>
    <definedName name="_xlnm.Print_Area" localSheetId="4">评分表2!$A$1:$O$28</definedName>
  </definedNames>
  <calcPr calcId="144525"/>
</workbook>
</file>

<file path=xl/sharedStrings.xml><?xml version="1.0" encoding="utf-8"?>
<sst xmlns="http://schemas.openxmlformats.org/spreadsheetml/2006/main" count="1343" uniqueCount="479">
  <si>
    <r>
      <rPr>
        <b/>
        <sz val="10"/>
        <rFont val="宋体"/>
        <charset val="134"/>
      </rPr>
      <t>附件</t>
    </r>
    <r>
      <rPr>
        <b/>
        <sz val="10"/>
        <rFont val="Times New Roman"/>
        <charset val="134"/>
      </rPr>
      <t>2</t>
    </r>
  </si>
  <si>
    <r>
      <rPr>
        <b/>
        <sz val="18"/>
        <color rgb="FF000000"/>
        <rFont val="宋体"/>
        <charset val="134"/>
      </rPr>
      <t>潼南区</t>
    </r>
    <r>
      <rPr>
        <b/>
        <sz val="18"/>
        <color rgb="FF000000"/>
        <rFont val="Times New Roman"/>
        <charset val="134"/>
      </rPr>
      <t>2019-2021</t>
    </r>
    <r>
      <rPr>
        <b/>
        <sz val="18"/>
        <color rgb="FF000000"/>
        <rFont val="宋体"/>
        <charset val="134"/>
      </rPr>
      <t>年中央扶持村级集体经济发展项目支出绩效评价指标评分表</t>
    </r>
  </si>
  <si>
    <r>
      <rPr>
        <b/>
        <sz val="9"/>
        <color rgb="FF000000"/>
        <rFont val="宋体"/>
        <charset val="134"/>
      </rPr>
      <t>一级指标</t>
    </r>
  </si>
  <si>
    <r>
      <rPr>
        <b/>
        <sz val="9"/>
        <color rgb="FF000000"/>
        <rFont val="宋体"/>
        <charset val="134"/>
      </rPr>
      <t>二级指标</t>
    </r>
  </si>
  <si>
    <r>
      <rPr>
        <b/>
        <sz val="9"/>
        <color rgb="FF000000"/>
        <rFont val="宋体"/>
        <charset val="134"/>
      </rPr>
      <t>三级指标</t>
    </r>
  </si>
  <si>
    <r>
      <rPr>
        <b/>
        <sz val="9"/>
        <color rgb="FF000000"/>
        <rFont val="宋体"/>
        <charset val="134"/>
      </rPr>
      <t>四级指标</t>
    </r>
  </si>
  <si>
    <r>
      <rPr>
        <b/>
        <sz val="9"/>
        <color rgb="FF000000"/>
        <rFont val="宋体"/>
        <charset val="134"/>
      </rPr>
      <t>评价内容</t>
    </r>
  </si>
  <si>
    <r>
      <rPr>
        <b/>
        <sz val="9"/>
        <color rgb="FF000000"/>
        <rFont val="宋体"/>
        <charset val="134"/>
      </rPr>
      <t>分值</t>
    </r>
  </si>
  <si>
    <r>
      <rPr>
        <b/>
        <sz val="9"/>
        <color rgb="FF000000"/>
        <rFont val="宋体"/>
        <charset val="134"/>
      </rPr>
      <t>评分方法</t>
    </r>
  </si>
  <si>
    <r>
      <rPr>
        <b/>
        <sz val="9"/>
        <color rgb="FF000000"/>
        <rFont val="宋体"/>
        <charset val="134"/>
      </rPr>
      <t>得分</t>
    </r>
  </si>
  <si>
    <r>
      <rPr>
        <b/>
        <sz val="9"/>
        <color rgb="FF000000"/>
        <rFont val="宋体"/>
        <charset val="134"/>
      </rPr>
      <t>扣分原因</t>
    </r>
  </si>
  <si>
    <r>
      <rPr>
        <b/>
        <sz val="9"/>
        <color rgb="FF000000"/>
        <rFont val="宋体"/>
        <charset val="134"/>
      </rPr>
      <t>备注</t>
    </r>
  </si>
  <si>
    <r>
      <rPr>
        <b/>
        <sz val="9"/>
        <color rgb="FF000000"/>
        <rFont val="宋体"/>
        <charset val="134"/>
      </rPr>
      <t>方法归类</t>
    </r>
  </si>
  <si>
    <r>
      <rPr>
        <b/>
        <sz val="9"/>
        <color rgb="FF000000"/>
        <rFont val="宋体"/>
        <charset val="134"/>
      </rPr>
      <t>计算公式</t>
    </r>
  </si>
  <si>
    <r>
      <rPr>
        <sz val="9"/>
        <rFont val="宋体"/>
        <charset val="134"/>
      </rPr>
      <t>决策</t>
    </r>
    <r>
      <rPr>
        <sz val="9"/>
        <rFont val="Times New Roman"/>
        <charset val="134"/>
      </rPr>
      <t xml:space="preserve">  </t>
    </r>
    <r>
      <rPr>
        <sz val="9"/>
        <rFont val="宋体"/>
        <charset val="134"/>
      </rPr>
      <t>（</t>
    </r>
    <r>
      <rPr>
        <sz val="9"/>
        <rFont val="Times New Roman"/>
        <charset val="134"/>
      </rPr>
      <t>20</t>
    </r>
    <r>
      <rPr>
        <sz val="9"/>
        <rFont val="宋体"/>
        <charset val="134"/>
      </rPr>
      <t>分）</t>
    </r>
  </si>
  <si>
    <r>
      <rPr>
        <sz val="9"/>
        <rFont val="宋体"/>
        <charset val="134"/>
      </rPr>
      <t>项目立项（</t>
    </r>
    <r>
      <rPr>
        <sz val="9"/>
        <rFont val="Times New Roman"/>
        <charset val="0"/>
      </rPr>
      <t>6</t>
    </r>
    <r>
      <rPr>
        <sz val="9"/>
        <rFont val="宋体"/>
        <charset val="134"/>
      </rPr>
      <t>分）</t>
    </r>
  </si>
  <si>
    <r>
      <rPr>
        <sz val="9"/>
        <rFont val="宋体"/>
        <charset val="134"/>
      </rPr>
      <t>立项依据充分性</t>
    </r>
  </si>
  <si>
    <r>
      <rPr>
        <sz val="9"/>
        <rFont val="宋体"/>
        <charset val="134"/>
      </rPr>
      <t>项目立项是否符合法律法规、相关政策、发展规划以及部门职责，用以反映和考核项目立项依据情况。</t>
    </r>
  </si>
  <si>
    <r>
      <rPr>
        <sz val="9"/>
        <rFont val="宋体"/>
        <charset val="134"/>
      </rPr>
      <t>分级评分法</t>
    </r>
  </si>
  <si>
    <r>
      <rPr>
        <sz val="9"/>
        <rFont val="宋体"/>
        <charset val="134"/>
      </rPr>
      <t>不完善</t>
    </r>
  </si>
  <si>
    <r>
      <rPr>
        <sz val="9"/>
        <rFont val="宋体"/>
        <charset val="134"/>
      </rPr>
      <t>较完善</t>
    </r>
  </si>
  <si>
    <r>
      <rPr>
        <sz val="9"/>
        <rFont val="宋体"/>
        <charset val="134"/>
      </rPr>
      <t>完善</t>
    </r>
  </si>
  <si>
    <r>
      <rPr>
        <sz val="9"/>
        <rFont val="宋体"/>
        <charset val="134"/>
      </rPr>
      <t>扣分原因明细见附件</t>
    </r>
    <r>
      <rPr>
        <sz val="9"/>
        <rFont val="Times New Roman"/>
        <charset val="134"/>
      </rPr>
      <t>2-1</t>
    </r>
  </si>
  <si>
    <t>各村（社区）实施的具体项目按本表评分方法评分，然后以平均得分做为各指标评价得分。</t>
  </si>
  <si>
    <r>
      <rPr>
        <sz val="9"/>
        <rFont val="宋体"/>
        <charset val="134"/>
      </rPr>
      <t>定性指标得分按照以下方法评定：根据指标完成情况分为达成年度指标、部分达成年度指标并具有一定效果、未达成年度指标且效果较差三档，分别按照该指标对应分值区间</t>
    </r>
    <r>
      <rPr>
        <sz val="9"/>
        <rFont val="Times New Roman"/>
        <charset val="134"/>
      </rPr>
      <t>100%-80%</t>
    </r>
    <r>
      <rPr>
        <sz val="9"/>
        <rFont val="宋体"/>
        <charset val="134"/>
      </rPr>
      <t>（含）、</t>
    </r>
    <r>
      <rPr>
        <sz val="9"/>
        <rFont val="Times New Roman"/>
        <charset val="134"/>
      </rPr>
      <t>80%-60%</t>
    </r>
    <r>
      <rPr>
        <sz val="9"/>
        <rFont val="宋体"/>
        <charset val="134"/>
      </rPr>
      <t>（含）、</t>
    </r>
    <r>
      <rPr>
        <sz val="9"/>
        <rFont val="Times New Roman"/>
        <charset val="134"/>
      </rPr>
      <t>60%-0%</t>
    </r>
    <r>
      <rPr>
        <sz val="9"/>
        <rFont val="宋体"/>
        <charset val="134"/>
      </rPr>
      <t>合理确定分值。</t>
    </r>
  </si>
  <si>
    <r>
      <rPr>
        <sz val="9"/>
        <rFont val="宋体"/>
        <charset val="134"/>
      </rPr>
      <t>立项程序规范性</t>
    </r>
  </si>
  <si>
    <r>
      <rPr>
        <sz val="9"/>
        <rFont val="宋体"/>
        <charset val="134"/>
      </rPr>
      <t>项目申请、设立过程是否符合相关要求，用以反映和考核项目立项的规范情况。</t>
    </r>
  </si>
  <si>
    <r>
      <rPr>
        <sz val="9"/>
        <rFont val="宋体"/>
        <charset val="134"/>
      </rPr>
      <t>不规范</t>
    </r>
  </si>
  <si>
    <r>
      <rPr>
        <sz val="9"/>
        <rFont val="宋体"/>
        <charset val="134"/>
      </rPr>
      <t>较规范</t>
    </r>
  </si>
  <si>
    <r>
      <rPr>
        <sz val="9"/>
        <rFont val="宋体"/>
        <charset val="134"/>
      </rPr>
      <t>规范</t>
    </r>
  </si>
  <si>
    <r>
      <rPr>
        <sz val="9"/>
        <rFont val="宋体"/>
        <charset val="134"/>
      </rPr>
      <t>绩效目标（</t>
    </r>
    <r>
      <rPr>
        <sz val="9"/>
        <rFont val="Times New Roman"/>
        <charset val="0"/>
      </rPr>
      <t>6</t>
    </r>
    <r>
      <rPr>
        <sz val="9"/>
        <rFont val="宋体"/>
        <charset val="134"/>
      </rPr>
      <t>分）</t>
    </r>
  </si>
  <si>
    <r>
      <rPr>
        <sz val="9"/>
        <rFont val="宋体"/>
        <charset val="134"/>
      </rPr>
      <t>绩效目标合理性</t>
    </r>
  </si>
  <si>
    <r>
      <rPr>
        <sz val="9"/>
        <rFont val="宋体"/>
        <charset val="134"/>
      </rPr>
      <t>项目所设定的绩效目标是否依据充分，是否符合客观实际，用以反映和考核项目绩效目标与项目实施的相符情况。</t>
    </r>
  </si>
  <si>
    <r>
      <rPr>
        <sz val="9"/>
        <rFont val="宋体"/>
        <charset val="134"/>
      </rPr>
      <t>不合理</t>
    </r>
  </si>
  <si>
    <r>
      <rPr>
        <sz val="9"/>
        <rFont val="宋体"/>
        <charset val="134"/>
      </rPr>
      <t>较合理</t>
    </r>
  </si>
  <si>
    <r>
      <rPr>
        <sz val="9"/>
        <rFont val="宋体"/>
        <charset val="134"/>
      </rPr>
      <t>合理</t>
    </r>
  </si>
  <si>
    <r>
      <rPr>
        <sz val="9"/>
        <rFont val="宋体"/>
        <charset val="134"/>
      </rPr>
      <t>绩效指标明确性</t>
    </r>
  </si>
  <si>
    <r>
      <rPr>
        <sz val="9"/>
        <rFont val="宋体"/>
        <charset val="134"/>
      </rPr>
      <t>依据绩效目标设定的绩效指标是否清晰、细化、可衡量等，用以反映和考核项目绩效目标的明细化情况。</t>
    </r>
  </si>
  <si>
    <r>
      <rPr>
        <sz val="9"/>
        <rFont val="宋体"/>
        <charset val="134"/>
      </rPr>
      <t>不明确</t>
    </r>
  </si>
  <si>
    <r>
      <rPr>
        <sz val="9"/>
        <rFont val="宋体"/>
        <charset val="134"/>
      </rPr>
      <t>较明确</t>
    </r>
  </si>
  <si>
    <r>
      <rPr>
        <sz val="9"/>
        <rFont val="宋体"/>
        <charset val="134"/>
      </rPr>
      <t>明确</t>
    </r>
  </si>
  <si>
    <r>
      <rPr>
        <sz val="9"/>
        <rFont val="宋体"/>
        <charset val="134"/>
      </rPr>
      <t>资金投入（</t>
    </r>
    <r>
      <rPr>
        <sz val="9"/>
        <rFont val="Times New Roman"/>
        <charset val="0"/>
      </rPr>
      <t>8</t>
    </r>
    <r>
      <rPr>
        <sz val="9"/>
        <rFont val="宋体"/>
        <charset val="134"/>
      </rPr>
      <t>分）</t>
    </r>
  </si>
  <si>
    <r>
      <rPr>
        <sz val="9"/>
        <rFont val="宋体"/>
        <charset val="134"/>
      </rPr>
      <t>预算编制科学性</t>
    </r>
  </si>
  <si>
    <r>
      <rPr>
        <sz val="9"/>
        <rFont val="宋体"/>
        <charset val="134"/>
      </rPr>
      <t>项目预算编制是否经过科学论证、有明确标准，资金额度与年度目标是否相适应，用以反映和考核项目预算编制的科学性、合理性情况。</t>
    </r>
  </si>
  <si>
    <r>
      <rPr>
        <sz val="9"/>
        <rFont val="宋体"/>
        <charset val="134"/>
      </rPr>
      <t>是否评分法</t>
    </r>
  </si>
  <si>
    <r>
      <rPr>
        <sz val="9"/>
        <rFont val="宋体"/>
        <charset val="134"/>
      </rPr>
      <t>否</t>
    </r>
  </si>
  <si>
    <r>
      <rPr>
        <sz val="9"/>
        <rFont val="宋体"/>
        <charset val="134"/>
      </rPr>
      <t>是</t>
    </r>
  </si>
  <si>
    <r>
      <rPr>
        <sz val="9"/>
        <rFont val="宋体"/>
        <charset val="134"/>
      </rPr>
      <t>资金分配合理性</t>
    </r>
  </si>
  <si>
    <r>
      <rPr>
        <sz val="9"/>
        <rFont val="宋体"/>
        <charset val="134"/>
      </rPr>
      <t>项目预算资金分配是否有测算依据，与补助单位或地方实际是否相适应，用以反映和考核项目预算资金分配的科学性、合理性情况。</t>
    </r>
  </si>
  <si>
    <r>
      <rPr>
        <sz val="9"/>
        <rFont val="宋体"/>
        <charset val="134"/>
      </rPr>
      <t>定量指标得分按照以下方法评定：与年初指标值相比，完成指标值的，记该指标所赋全部分值；对完成值高于指标值较多的，要分析原因，如果是由于年初指标值设定明显偏低造成的，要按照偏离度适度调减分值；未完成指标值的，按照完成值与指标值的比例记分。</t>
    </r>
  </si>
  <si>
    <r>
      <rPr>
        <sz val="9"/>
        <rFont val="宋体"/>
        <charset val="134"/>
      </rPr>
      <t>过程</t>
    </r>
    <r>
      <rPr>
        <sz val="9"/>
        <rFont val="Times New Roman"/>
        <charset val="134"/>
      </rPr>
      <t xml:space="preserve">  </t>
    </r>
    <r>
      <rPr>
        <sz val="9"/>
        <rFont val="宋体"/>
        <charset val="134"/>
      </rPr>
      <t>（</t>
    </r>
    <r>
      <rPr>
        <sz val="9"/>
        <rFont val="Times New Roman"/>
        <charset val="134"/>
      </rPr>
      <t>15</t>
    </r>
    <r>
      <rPr>
        <sz val="9"/>
        <rFont val="宋体"/>
        <charset val="134"/>
      </rPr>
      <t>分）</t>
    </r>
  </si>
  <si>
    <r>
      <rPr>
        <sz val="9"/>
        <rFont val="宋体"/>
        <charset val="134"/>
      </rPr>
      <t>资金管理（</t>
    </r>
    <r>
      <rPr>
        <sz val="9"/>
        <rFont val="Times New Roman"/>
        <charset val="134"/>
      </rPr>
      <t>9</t>
    </r>
    <r>
      <rPr>
        <sz val="9"/>
        <rFont val="宋体"/>
        <charset val="134"/>
      </rPr>
      <t>分）</t>
    </r>
  </si>
  <si>
    <r>
      <rPr>
        <sz val="9"/>
        <rFont val="宋体"/>
        <charset val="134"/>
      </rPr>
      <t>资金到位率</t>
    </r>
  </si>
  <si>
    <r>
      <rPr>
        <sz val="9"/>
        <rFont val="宋体"/>
        <charset val="134"/>
      </rPr>
      <t>实际到位资金与预算资金的比率，用以反映和考核资金落实情况对项目实施的总体保障程度。</t>
    </r>
  </si>
  <si>
    <r>
      <rPr>
        <sz val="9"/>
        <rFont val="宋体"/>
        <charset val="134"/>
      </rPr>
      <t>比率分值法</t>
    </r>
  </si>
  <si>
    <r>
      <rPr>
        <sz val="9"/>
        <rFont val="宋体"/>
        <charset val="134"/>
      </rPr>
      <t>指标得分</t>
    </r>
    <r>
      <rPr>
        <sz val="9"/>
        <rFont val="Times New Roman"/>
        <charset val="134"/>
      </rPr>
      <t>=</t>
    </r>
    <r>
      <rPr>
        <sz val="9"/>
        <rFont val="宋体"/>
        <charset val="134"/>
      </rPr>
      <t>实际到位资金</t>
    </r>
    <r>
      <rPr>
        <sz val="9"/>
        <rFont val="Times New Roman"/>
        <charset val="134"/>
      </rPr>
      <t>/</t>
    </r>
    <r>
      <rPr>
        <sz val="9"/>
        <rFont val="宋体"/>
        <charset val="134"/>
      </rPr>
      <t>预算资金</t>
    </r>
    <r>
      <rPr>
        <sz val="9"/>
        <rFont val="Times New Roman"/>
        <charset val="134"/>
      </rPr>
      <t>×100%*</t>
    </r>
    <r>
      <rPr>
        <sz val="9"/>
        <rFont val="宋体"/>
        <charset val="134"/>
      </rPr>
      <t>指标分值</t>
    </r>
    <r>
      <rPr>
        <sz val="9"/>
        <rFont val="Times New Roman"/>
        <charset val="134"/>
      </rPr>
      <t xml:space="preserve">  </t>
    </r>
  </si>
  <si>
    <r>
      <rPr>
        <sz val="9"/>
        <rFont val="宋体"/>
        <charset val="134"/>
      </rPr>
      <t>预算执行率</t>
    </r>
  </si>
  <si>
    <r>
      <rPr>
        <sz val="9"/>
        <rFont val="宋体"/>
        <charset val="134"/>
      </rPr>
      <t>项目预算资金是否按照计划执行，用以反映或考核项目预算执行情况。</t>
    </r>
  </si>
  <si>
    <r>
      <rPr>
        <sz val="9"/>
        <rFont val="宋体"/>
        <charset val="134"/>
      </rPr>
      <t>指标得分</t>
    </r>
    <r>
      <rPr>
        <sz val="9"/>
        <rFont val="Times New Roman"/>
        <charset val="134"/>
      </rPr>
      <t>=</t>
    </r>
    <r>
      <rPr>
        <sz val="9"/>
        <rFont val="宋体"/>
        <charset val="134"/>
      </rPr>
      <t>预算执行金额</t>
    </r>
    <r>
      <rPr>
        <sz val="9"/>
        <rFont val="Times New Roman"/>
        <charset val="134"/>
      </rPr>
      <t>/</t>
    </r>
    <r>
      <rPr>
        <sz val="9"/>
        <rFont val="宋体"/>
        <charset val="134"/>
      </rPr>
      <t>预算批复金额</t>
    </r>
    <r>
      <rPr>
        <sz val="9"/>
        <rFont val="Times New Roman"/>
        <charset val="134"/>
      </rPr>
      <t>*100%*</t>
    </r>
    <r>
      <rPr>
        <sz val="9"/>
        <rFont val="宋体"/>
        <charset val="134"/>
      </rPr>
      <t>指标分值</t>
    </r>
    <r>
      <rPr>
        <sz val="9"/>
        <rFont val="Times New Roman"/>
        <charset val="134"/>
      </rPr>
      <t xml:space="preserve"> </t>
    </r>
  </si>
  <si>
    <r>
      <rPr>
        <sz val="9"/>
        <rFont val="宋体"/>
        <charset val="134"/>
      </rPr>
      <t>资金使用合规性</t>
    </r>
  </si>
  <si>
    <r>
      <rPr>
        <sz val="9"/>
        <rFont val="宋体"/>
        <charset val="134"/>
      </rPr>
      <t>项目资金使用是否符合相关的财务管理制度规定，用以反映和考核项目资金的规范运行情况。</t>
    </r>
  </si>
  <si>
    <r>
      <rPr>
        <sz val="9"/>
        <rFont val="宋体"/>
        <charset val="134"/>
      </rPr>
      <t>缺（错）项扣分法</t>
    </r>
  </si>
  <si>
    <r>
      <rPr>
        <sz val="9"/>
        <rFont val="Times New Roman"/>
        <charset val="134"/>
      </rPr>
      <t>4</t>
    </r>
    <r>
      <rPr>
        <sz val="9"/>
        <rFont val="宋体"/>
        <charset val="134"/>
      </rPr>
      <t>处及以上不合规</t>
    </r>
  </si>
  <si>
    <r>
      <rPr>
        <sz val="9"/>
        <rFont val="Times New Roman"/>
        <charset val="134"/>
      </rPr>
      <t>3</t>
    </r>
    <r>
      <rPr>
        <sz val="9"/>
        <rFont val="宋体"/>
        <charset val="134"/>
      </rPr>
      <t>处不合规</t>
    </r>
  </si>
  <si>
    <r>
      <rPr>
        <sz val="9"/>
        <rFont val="Times New Roman"/>
        <charset val="134"/>
      </rPr>
      <t>2</t>
    </r>
    <r>
      <rPr>
        <sz val="9"/>
        <rFont val="宋体"/>
        <charset val="134"/>
      </rPr>
      <t>处不合规</t>
    </r>
  </si>
  <si>
    <r>
      <rPr>
        <sz val="9"/>
        <rFont val="Times New Roman"/>
        <charset val="134"/>
      </rPr>
      <t>1</t>
    </r>
    <r>
      <rPr>
        <sz val="9"/>
        <rFont val="宋体"/>
        <charset val="134"/>
      </rPr>
      <t>处不合规</t>
    </r>
  </si>
  <si>
    <r>
      <rPr>
        <sz val="9"/>
        <rFont val="宋体"/>
        <charset val="134"/>
      </rPr>
      <t>合规</t>
    </r>
  </si>
  <si>
    <r>
      <rPr>
        <sz val="9"/>
        <rFont val="宋体"/>
        <charset val="134"/>
      </rPr>
      <t>组织实施（</t>
    </r>
    <r>
      <rPr>
        <sz val="9"/>
        <rFont val="Times New Roman"/>
        <charset val="134"/>
      </rPr>
      <t>6</t>
    </r>
    <r>
      <rPr>
        <sz val="9"/>
        <rFont val="宋体"/>
        <charset val="134"/>
      </rPr>
      <t>分）</t>
    </r>
  </si>
  <si>
    <r>
      <rPr>
        <sz val="9"/>
        <rFont val="宋体"/>
        <charset val="134"/>
      </rPr>
      <t>管理制度健全性</t>
    </r>
  </si>
  <si>
    <r>
      <rPr>
        <sz val="9"/>
        <rFont val="宋体"/>
        <charset val="134"/>
      </rPr>
      <t>项目实施单位的财务和业务管理制度是否健全，用以反映和考核财务和业务管理制度对项目顺利实施的保障情况。</t>
    </r>
  </si>
  <si>
    <r>
      <rPr>
        <sz val="9"/>
        <rFont val="宋体"/>
        <charset val="134"/>
      </rPr>
      <t>不健全</t>
    </r>
  </si>
  <si>
    <r>
      <rPr>
        <sz val="9"/>
        <rFont val="宋体"/>
        <charset val="134"/>
      </rPr>
      <t>较健全</t>
    </r>
  </si>
  <si>
    <r>
      <rPr>
        <sz val="9"/>
        <rFont val="宋体"/>
        <charset val="134"/>
      </rPr>
      <t>健全</t>
    </r>
  </si>
  <si>
    <r>
      <rPr>
        <sz val="9"/>
        <rFont val="宋体"/>
        <charset val="134"/>
      </rPr>
      <t>制度执行有效性</t>
    </r>
  </si>
  <si>
    <r>
      <rPr>
        <sz val="9"/>
        <rFont val="宋体"/>
        <charset val="134"/>
      </rPr>
      <t>项目实施是否符合相关管理规定，用以反映和考核相关管理制度的有效执行情况。</t>
    </r>
  </si>
  <si>
    <r>
      <rPr>
        <sz val="9"/>
        <rFont val="宋体"/>
        <charset val="134"/>
      </rPr>
      <t>产出</t>
    </r>
    <r>
      <rPr>
        <sz val="9"/>
        <rFont val="Times New Roman"/>
        <charset val="134"/>
      </rPr>
      <t xml:space="preserve">  </t>
    </r>
    <r>
      <rPr>
        <sz val="9"/>
        <rFont val="宋体"/>
        <charset val="134"/>
      </rPr>
      <t>（</t>
    </r>
    <r>
      <rPr>
        <sz val="9"/>
        <rFont val="Times New Roman"/>
        <charset val="134"/>
      </rPr>
      <t>20</t>
    </r>
    <r>
      <rPr>
        <sz val="9"/>
        <rFont val="宋体"/>
        <charset val="134"/>
      </rPr>
      <t>分）</t>
    </r>
  </si>
  <si>
    <r>
      <rPr>
        <sz val="9"/>
        <rFont val="宋体"/>
        <charset val="134"/>
      </rPr>
      <t>完成数量（</t>
    </r>
    <r>
      <rPr>
        <sz val="9"/>
        <rFont val="Times New Roman"/>
        <charset val="134"/>
      </rPr>
      <t>5</t>
    </r>
    <r>
      <rPr>
        <sz val="9"/>
        <rFont val="宋体"/>
        <charset val="134"/>
      </rPr>
      <t>分）</t>
    </r>
  </si>
  <si>
    <r>
      <rPr>
        <sz val="9"/>
        <rFont val="宋体"/>
        <charset val="134"/>
      </rPr>
      <t>实际完成率</t>
    </r>
  </si>
  <si>
    <t>项目实施的实际完成数与计划完成数的比率，用以反映和考核项目产出数量目标的实现程度。</t>
  </si>
  <si>
    <r>
      <rPr>
        <sz val="9"/>
        <rFont val="宋体"/>
        <charset val="134"/>
      </rPr>
      <t>指标得分</t>
    </r>
    <r>
      <rPr>
        <sz val="9"/>
        <rFont val="Times New Roman"/>
        <charset val="134"/>
      </rPr>
      <t>=</t>
    </r>
    <r>
      <rPr>
        <sz val="9"/>
        <rFont val="宋体"/>
        <charset val="134"/>
      </rPr>
      <t>项目实际完成数</t>
    </r>
    <r>
      <rPr>
        <sz val="9"/>
        <rFont val="Times New Roman"/>
        <charset val="134"/>
      </rPr>
      <t>/</t>
    </r>
    <r>
      <rPr>
        <sz val="9"/>
        <rFont val="宋体"/>
        <charset val="134"/>
      </rPr>
      <t>项目计划完成数</t>
    </r>
    <r>
      <rPr>
        <sz val="9"/>
        <rFont val="Times New Roman"/>
        <charset val="134"/>
      </rPr>
      <t>*100%*</t>
    </r>
    <r>
      <rPr>
        <sz val="9"/>
        <rFont val="宋体"/>
        <charset val="134"/>
      </rPr>
      <t>指标分值</t>
    </r>
    <r>
      <rPr>
        <sz val="9"/>
        <rFont val="Times New Roman"/>
        <charset val="134"/>
      </rPr>
      <t xml:space="preserve"> </t>
    </r>
  </si>
  <si>
    <r>
      <rPr>
        <sz val="9"/>
        <rFont val="宋体"/>
        <charset val="134"/>
      </rPr>
      <t>完成质量（</t>
    </r>
    <r>
      <rPr>
        <sz val="9"/>
        <rFont val="Times New Roman"/>
        <charset val="134"/>
      </rPr>
      <t>5</t>
    </r>
    <r>
      <rPr>
        <sz val="9"/>
        <rFont val="宋体"/>
        <charset val="134"/>
      </rPr>
      <t>分）</t>
    </r>
  </si>
  <si>
    <r>
      <rPr>
        <sz val="9"/>
        <rFont val="宋体"/>
        <charset val="134"/>
      </rPr>
      <t>质量达标率</t>
    </r>
  </si>
  <si>
    <t>项目完成的质量达标完成数与实际完成数的比率，用以反映和考核项目完成质量目标的实现程度。</t>
  </si>
  <si>
    <r>
      <rPr>
        <sz val="9"/>
        <rFont val="宋体"/>
        <charset val="134"/>
      </rPr>
      <t>指标得分</t>
    </r>
    <r>
      <rPr>
        <sz val="9"/>
        <rFont val="Times New Roman"/>
        <charset val="134"/>
      </rPr>
      <t>=</t>
    </r>
    <r>
      <rPr>
        <sz val="9"/>
        <rFont val="宋体"/>
        <charset val="134"/>
      </rPr>
      <t>质量达标完成数</t>
    </r>
    <r>
      <rPr>
        <sz val="9"/>
        <rFont val="Times New Roman"/>
        <charset val="134"/>
      </rPr>
      <t>/</t>
    </r>
    <r>
      <rPr>
        <sz val="9"/>
        <rFont val="宋体"/>
        <charset val="134"/>
      </rPr>
      <t>项目实际完成数</t>
    </r>
    <r>
      <rPr>
        <sz val="9"/>
        <rFont val="Times New Roman"/>
        <charset val="134"/>
      </rPr>
      <t>*100%*</t>
    </r>
    <r>
      <rPr>
        <sz val="9"/>
        <rFont val="宋体"/>
        <charset val="134"/>
      </rPr>
      <t>指标分值</t>
    </r>
    <r>
      <rPr>
        <sz val="9"/>
        <rFont val="Times New Roman"/>
        <charset val="134"/>
      </rPr>
      <t xml:space="preserve"> </t>
    </r>
  </si>
  <si>
    <r>
      <rPr>
        <sz val="9"/>
        <rFont val="宋体"/>
        <charset val="134"/>
      </rPr>
      <t>完成时效（</t>
    </r>
    <r>
      <rPr>
        <sz val="9"/>
        <rFont val="Times New Roman"/>
        <charset val="134"/>
      </rPr>
      <t>5</t>
    </r>
    <r>
      <rPr>
        <sz val="9"/>
        <rFont val="宋体"/>
        <charset val="134"/>
      </rPr>
      <t>分）</t>
    </r>
  </si>
  <si>
    <r>
      <rPr>
        <sz val="9"/>
        <rFont val="宋体"/>
        <charset val="134"/>
      </rPr>
      <t>完成及时性</t>
    </r>
  </si>
  <si>
    <t>项目实际完成时间与计划完成时间的比较，用以反映和考核项目完成时效目标的实现程度。</t>
  </si>
  <si>
    <r>
      <rPr>
        <sz val="9"/>
        <rFont val="宋体"/>
        <charset val="134"/>
      </rPr>
      <t>不及时</t>
    </r>
  </si>
  <si>
    <r>
      <rPr>
        <sz val="9"/>
        <rFont val="宋体"/>
        <charset val="134"/>
      </rPr>
      <t>较及时</t>
    </r>
  </si>
  <si>
    <r>
      <rPr>
        <sz val="9"/>
        <rFont val="宋体"/>
        <charset val="134"/>
      </rPr>
      <t>及时</t>
    </r>
  </si>
  <si>
    <r>
      <rPr>
        <sz val="9"/>
        <rFont val="宋体"/>
        <charset val="134"/>
      </rPr>
      <t>完成成本（</t>
    </r>
    <r>
      <rPr>
        <sz val="9"/>
        <rFont val="Times New Roman"/>
        <charset val="134"/>
      </rPr>
      <t>5</t>
    </r>
    <r>
      <rPr>
        <sz val="9"/>
        <rFont val="宋体"/>
        <charset val="134"/>
      </rPr>
      <t>分）</t>
    </r>
  </si>
  <si>
    <r>
      <rPr>
        <sz val="9"/>
        <rFont val="宋体"/>
        <charset val="134"/>
      </rPr>
      <t>成本节约率</t>
    </r>
  </si>
  <si>
    <r>
      <rPr>
        <sz val="9"/>
        <rFont val="宋体"/>
        <charset val="134"/>
      </rPr>
      <t>完成项目计划工作目标的实际节约成本与计划成本的比率，用以反映和考核项目的成本节约程度。（成本节约率</t>
    </r>
    <r>
      <rPr>
        <sz val="9"/>
        <rFont val="Times New Roman"/>
        <charset val="134"/>
      </rPr>
      <t>=</t>
    </r>
    <r>
      <rPr>
        <sz val="9"/>
        <rFont val="宋体"/>
        <charset val="134"/>
      </rPr>
      <t>（</t>
    </r>
    <r>
      <rPr>
        <sz val="9"/>
        <rFont val="Times New Roman"/>
        <charset val="134"/>
      </rPr>
      <t>1-</t>
    </r>
    <r>
      <rPr>
        <sz val="9"/>
        <rFont val="宋体"/>
        <charset val="134"/>
      </rPr>
      <t>实际成本</t>
    </r>
    <r>
      <rPr>
        <sz val="9"/>
        <rFont val="Times New Roman"/>
        <charset val="134"/>
      </rPr>
      <t>/</t>
    </r>
    <r>
      <rPr>
        <sz val="9"/>
        <rFont val="宋体"/>
        <charset val="134"/>
      </rPr>
      <t>计划成本）</t>
    </r>
    <r>
      <rPr>
        <sz val="9"/>
        <rFont val="Times New Roman"/>
        <charset val="134"/>
      </rPr>
      <t>*100%</t>
    </r>
    <r>
      <rPr>
        <sz val="9"/>
        <rFont val="宋体"/>
        <charset val="134"/>
      </rPr>
      <t>）</t>
    </r>
  </si>
  <si>
    <t>X&lt;-5%</t>
  </si>
  <si>
    <t>-5%≤X&lt;0</t>
  </si>
  <si>
    <t>X≥0</t>
  </si>
  <si>
    <r>
      <rPr>
        <sz val="9"/>
        <rFont val="宋体"/>
        <charset val="134"/>
      </rPr>
      <t>效益</t>
    </r>
    <r>
      <rPr>
        <sz val="9"/>
        <rFont val="Times New Roman"/>
        <charset val="134"/>
      </rPr>
      <t xml:space="preserve">  </t>
    </r>
    <r>
      <rPr>
        <sz val="9"/>
        <rFont val="宋体"/>
        <charset val="134"/>
      </rPr>
      <t>（</t>
    </r>
    <r>
      <rPr>
        <sz val="9"/>
        <rFont val="Times New Roman"/>
        <charset val="134"/>
      </rPr>
      <t>45</t>
    </r>
    <r>
      <rPr>
        <sz val="9"/>
        <rFont val="宋体"/>
        <charset val="134"/>
      </rPr>
      <t>分）</t>
    </r>
  </si>
  <si>
    <r>
      <rPr>
        <sz val="9"/>
        <rFont val="宋体"/>
        <charset val="134"/>
      </rPr>
      <t>项目效益（</t>
    </r>
    <r>
      <rPr>
        <sz val="9"/>
        <rFont val="Times New Roman"/>
        <charset val="134"/>
      </rPr>
      <t>45</t>
    </r>
    <r>
      <rPr>
        <sz val="9"/>
        <rFont val="宋体"/>
        <charset val="134"/>
      </rPr>
      <t>分）</t>
    </r>
  </si>
  <si>
    <r>
      <rPr>
        <sz val="9"/>
        <rFont val="宋体"/>
        <charset val="134"/>
      </rPr>
      <t>经济效益</t>
    </r>
  </si>
  <si>
    <t>增加项目区村集体收入</t>
  </si>
  <si>
    <r>
      <rPr>
        <sz val="9"/>
        <rFont val="宋体"/>
        <charset val="134"/>
      </rPr>
      <t>项目实施对经济发展所带来的直接或间接影响情况。</t>
    </r>
  </si>
  <si>
    <r>
      <rPr>
        <sz val="9"/>
        <rFont val="宋体"/>
        <charset val="134"/>
      </rPr>
      <t>未增加</t>
    </r>
  </si>
  <si>
    <r>
      <rPr>
        <sz val="9"/>
        <rFont val="宋体"/>
        <charset val="134"/>
      </rPr>
      <t>增加较少</t>
    </r>
  </si>
  <si>
    <r>
      <rPr>
        <sz val="9"/>
        <rFont val="宋体"/>
        <charset val="134"/>
      </rPr>
      <t>增加一般</t>
    </r>
  </si>
  <si>
    <r>
      <rPr>
        <sz val="9"/>
        <rFont val="宋体"/>
        <charset val="134"/>
      </rPr>
      <t>增强较明显</t>
    </r>
  </si>
  <si>
    <r>
      <rPr>
        <sz val="9"/>
        <rFont val="宋体"/>
        <charset val="134"/>
      </rPr>
      <t>明显增加</t>
    </r>
  </si>
  <si>
    <r>
      <rPr>
        <sz val="9"/>
        <rFont val="宋体"/>
        <charset val="134"/>
      </rPr>
      <t>社会效益</t>
    </r>
  </si>
  <si>
    <t>增强项目村基层党组织凝聚力</t>
  </si>
  <si>
    <r>
      <rPr>
        <sz val="9"/>
        <rFont val="宋体"/>
        <charset val="134"/>
      </rPr>
      <t>项目实施对项目村基层党组织凝聚力所带来的直接或间接影响情况。</t>
    </r>
  </si>
  <si>
    <r>
      <rPr>
        <sz val="9"/>
        <rFont val="宋体"/>
        <charset val="134"/>
      </rPr>
      <t>未增强</t>
    </r>
  </si>
  <si>
    <r>
      <rPr>
        <sz val="9"/>
        <rFont val="宋体"/>
        <charset val="134"/>
      </rPr>
      <t>增强较小</t>
    </r>
  </si>
  <si>
    <r>
      <rPr>
        <sz val="9"/>
        <rFont val="宋体"/>
        <charset val="134"/>
      </rPr>
      <t>增强一般</t>
    </r>
  </si>
  <si>
    <r>
      <rPr>
        <sz val="9"/>
        <rFont val="宋体"/>
        <charset val="134"/>
      </rPr>
      <t>明显增强</t>
    </r>
  </si>
  <si>
    <t>带动农民务工，提高项目区农民收入</t>
  </si>
  <si>
    <r>
      <rPr>
        <sz val="9"/>
        <rFont val="宋体"/>
        <charset val="134"/>
      </rPr>
      <t>项目实施带动项目村农民务工，提高项目区农民收入的直接或间接影响情况。</t>
    </r>
  </si>
  <si>
    <r>
      <rPr>
        <sz val="9"/>
        <rFont val="宋体"/>
        <charset val="134"/>
      </rPr>
      <t>未提高</t>
    </r>
  </si>
  <si>
    <r>
      <rPr>
        <sz val="9"/>
        <rFont val="宋体"/>
        <charset val="134"/>
      </rPr>
      <t>提高较少</t>
    </r>
  </si>
  <si>
    <r>
      <rPr>
        <sz val="9"/>
        <rFont val="宋体"/>
        <charset val="134"/>
      </rPr>
      <t>提高一般</t>
    </r>
  </si>
  <si>
    <r>
      <rPr>
        <sz val="9"/>
        <rFont val="宋体"/>
        <charset val="134"/>
      </rPr>
      <t>提高较明显</t>
    </r>
  </si>
  <si>
    <r>
      <rPr>
        <sz val="9"/>
        <rFont val="宋体"/>
        <charset val="134"/>
      </rPr>
      <t>明显提高</t>
    </r>
  </si>
  <si>
    <t>社会公众或服务对象满意度</t>
  </si>
  <si>
    <r>
      <rPr>
        <sz val="9"/>
        <rFont val="宋体"/>
        <charset val="134"/>
      </rPr>
      <t>项目区农民满意度</t>
    </r>
  </si>
  <si>
    <r>
      <rPr>
        <sz val="9"/>
        <rFont val="宋体"/>
        <charset val="134"/>
      </rPr>
      <t>项目区农民对项目实施效果的满意程度。</t>
    </r>
  </si>
  <si>
    <r>
      <rPr>
        <sz val="9"/>
        <rFont val="宋体"/>
        <charset val="134"/>
      </rPr>
      <t>指标得分</t>
    </r>
    <r>
      <rPr>
        <sz val="9"/>
        <rFont val="Times New Roman"/>
        <charset val="134"/>
      </rPr>
      <t>=</t>
    </r>
    <r>
      <rPr>
        <sz val="9"/>
        <rFont val="宋体"/>
        <charset val="134"/>
      </rPr>
      <t>满意度调查平均得分</t>
    </r>
    <r>
      <rPr>
        <sz val="9"/>
        <rFont val="Times New Roman"/>
        <charset val="134"/>
      </rPr>
      <t>/100*100%*</t>
    </r>
    <r>
      <rPr>
        <sz val="9"/>
        <rFont val="宋体"/>
        <charset val="134"/>
      </rPr>
      <t>指标分值</t>
    </r>
  </si>
  <si>
    <r>
      <rPr>
        <sz val="9"/>
        <rFont val="宋体"/>
        <charset val="134"/>
      </rPr>
      <t>按满意度调查情况统计结果计算得分</t>
    </r>
  </si>
  <si>
    <r>
      <rPr>
        <sz val="9"/>
        <rFont val="宋体"/>
        <charset val="134"/>
      </rPr>
      <t>总分一般设置为</t>
    </r>
    <r>
      <rPr>
        <sz val="9"/>
        <rFont val="Times New Roman"/>
        <charset val="0"/>
      </rPr>
      <t>100</t>
    </r>
    <r>
      <rPr>
        <sz val="9"/>
        <rFont val="宋体"/>
        <charset val="134"/>
      </rPr>
      <t>分，等级一般划分为四档：</t>
    </r>
    <r>
      <rPr>
        <sz val="9"/>
        <rFont val="Times New Roman"/>
        <charset val="0"/>
      </rPr>
      <t>90</t>
    </r>
    <r>
      <rPr>
        <sz val="9"/>
        <rFont val="宋体"/>
        <charset val="134"/>
      </rPr>
      <t>（含）</t>
    </r>
    <r>
      <rPr>
        <sz val="9"/>
        <rFont val="Times New Roman"/>
        <charset val="0"/>
      </rPr>
      <t>-100</t>
    </r>
    <r>
      <rPr>
        <sz val="9"/>
        <rFont val="宋体"/>
        <charset val="134"/>
      </rPr>
      <t>分为优、</t>
    </r>
    <r>
      <rPr>
        <sz val="9"/>
        <rFont val="Times New Roman"/>
        <charset val="0"/>
      </rPr>
      <t>80</t>
    </r>
    <r>
      <rPr>
        <sz val="9"/>
        <rFont val="宋体"/>
        <charset val="134"/>
      </rPr>
      <t>（含）</t>
    </r>
    <r>
      <rPr>
        <sz val="9"/>
        <rFont val="Times New Roman"/>
        <charset val="0"/>
      </rPr>
      <t>-90</t>
    </r>
    <r>
      <rPr>
        <sz val="9"/>
        <rFont val="宋体"/>
        <charset val="134"/>
      </rPr>
      <t>分为良、</t>
    </r>
    <r>
      <rPr>
        <sz val="9"/>
        <rFont val="Times New Roman"/>
        <charset val="0"/>
      </rPr>
      <t>60</t>
    </r>
    <r>
      <rPr>
        <sz val="9"/>
        <rFont val="宋体"/>
        <charset val="134"/>
      </rPr>
      <t>（含）</t>
    </r>
    <r>
      <rPr>
        <sz val="9"/>
        <rFont val="Times New Roman"/>
        <charset val="0"/>
      </rPr>
      <t>-80</t>
    </r>
    <r>
      <rPr>
        <sz val="9"/>
        <rFont val="宋体"/>
        <charset val="134"/>
      </rPr>
      <t>分为中、</t>
    </r>
    <r>
      <rPr>
        <sz val="9"/>
        <rFont val="Times New Roman"/>
        <charset val="0"/>
      </rPr>
      <t>60</t>
    </r>
    <r>
      <rPr>
        <sz val="9"/>
        <rFont val="宋体"/>
        <charset val="134"/>
      </rPr>
      <t>分以下为差</t>
    </r>
  </si>
  <si>
    <r>
      <rPr>
        <sz val="9"/>
        <rFont val="宋体"/>
        <charset val="134"/>
      </rPr>
      <t>项目区基层干部满意度</t>
    </r>
  </si>
  <si>
    <r>
      <rPr>
        <sz val="9"/>
        <rFont val="宋体"/>
        <charset val="134"/>
      </rPr>
      <t>项目区基层干部对项目实施效果的满意程度。</t>
    </r>
  </si>
  <si>
    <t>其他对象满意度</t>
  </si>
  <si>
    <r>
      <rPr>
        <sz val="9"/>
        <rFont val="宋体"/>
        <charset val="134"/>
      </rPr>
      <t>其他受益对象对项目实施效果的满意程度。</t>
    </r>
  </si>
  <si>
    <r>
      <rPr>
        <sz val="9"/>
        <rFont val="宋体"/>
        <charset val="134"/>
      </rPr>
      <t>合计</t>
    </r>
  </si>
  <si>
    <t>指标</t>
  </si>
  <si>
    <t>普莲村</t>
  </si>
  <si>
    <t>吉家村</t>
  </si>
  <si>
    <t>石庙村</t>
  </si>
  <si>
    <t>水桥村</t>
  </si>
  <si>
    <t>五里社区</t>
  </si>
  <si>
    <t>管店村</t>
  </si>
  <si>
    <t>普陀村</t>
  </si>
  <si>
    <t>桥坝村</t>
  </si>
  <si>
    <t>金山村</t>
  </si>
  <si>
    <t>古家村</t>
  </si>
  <si>
    <t>金龟村</t>
  </si>
  <si>
    <t>金盆社区</t>
  </si>
  <si>
    <r>
      <rPr>
        <sz val="9"/>
        <rFont val="宋体"/>
        <charset val="134"/>
      </rPr>
      <t>施工方私自变更实施内容，未按程序报批。</t>
    </r>
  </si>
  <si>
    <r>
      <rPr>
        <sz val="9"/>
        <rFont val="宋体"/>
        <charset val="134"/>
      </rPr>
      <t>方案编制</t>
    </r>
    <r>
      <rPr>
        <sz val="9"/>
        <rFont val="Times New Roman"/>
        <charset val="134"/>
      </rPr>
      <t>2020.5</t>
    </r>
    <r>
      <rPr>
        <sz val="9"/>
        <rFont val="宋体"/>
        <charset val="134"/>
      </rPr>
      <t>，验收</t>
    </r>
    <r>
      <rPr>
        <sz val="9"/>
        <rFont val="Times New Roman"/>
        <charset val="134"/>
      </rPr>
      <t>2022.5</t>
    </r>
    <r>
      <rPr>
        <sz val="9"/>
        <rFont val="宋体"/>
        <charset val="134"/>
      </rPr>
      <t>，申请变更</t>
    </r>
    <r>
      <rPr>
        <sz val="9"/>
        <rFont val="Times New Roman"/>
        <charset val="134"/>
      </rPr>
      <t>2022.6</t>
    </r>
  </si>
  <si>
    <r>
      <rPr>
        <sz val="9"/>
        <rFont val="宋体"/>
        <charset val="134"/>
      </rPr>
      <t>项目有关情况未公示</t>
    </r>
  </si>
  <si>
    <r>
      <rPr>
        <sz val="9"/>
        <rFont val="Times New Roman"/>
        <charset val="134"/>
      </rPr>
      <t>2021.3</t>
    </r>
    <r>
      <rPr>
        <sz val="9"/>
        <rFont val="宋体"/>
        <charset val="134"/>
      </rPr>
      <t>签订施工合同，</t>
    </r>
    <r>
      <rPr>
        <sz val="9"/>
        <rFont val="Times New Roman"/>
        <charset val="134"/>
      </rPr>
      <t>2021.6</t>
    </r>
    <r>
      <rPr>
        <sz val="9"/>
        <rFont val="宋体"/>
        <charset val="134"/>
      </rPr>
      <t>完工，</t>
    </r>
    <r>
      <rPr>
        <sz val="9"/>
        <rFont val="Times New Roman"/>
        <charset val="134"/>
      </rPr>
      <t>2021.9</t>
    </r>
    <r>
      <rPr>
        <sz val="9"/>
        <rFont val="宋体"/>
        <charset val="134"/>
      </rPr>
      <t>请示变更，</t>
    </r>
    <r>
      <rPr>
        <sz val="9"/>
        <rFont val="Times New Roman"/>
        <charset val="134"/>
      </rPr>
      <t>2021.10</t>
    </r>
    <r>
      <rPr>
        <sz val="9"/>
        <rFont val="宋体"/>
        <charset val="134"/>
      </rPr>
      <t>镇委会审议</t>
    </r>
  </si>
  <si>
    <r>
      <rPr>
        <sz val="9"/>
        <rFont val="宋体"/>
        <charset val="134"/>
      </rPr>
      <t>项目有关情况未公示，无立项有关会议记录。</t>
    </r>
  </si>
  <si>
    <r>
      <rPr>
        <sz val="9"/>
        <rFont val="Times New Roman"/>
        <charset val="134"/>
      </rPr>
      <t>1</t>
    </r>
    <r>
      <rPr>
        <sz val="9"/>
        <rFont val="宋体"/>
        <charset val="134"/>
      </rPr>
      <t>、项目立项和变更未经村民或村民代表大会表决通过。</t>
    </r>
    <r>
      <rPr>
        <sz val="9"/>
        <rFont val="Times New Roman"/>
        <charset val="134"/>
      </rPr>
      <t>2</t>
    </r>
    <r>
      <rPr>
        <sz val="9"/>
        <rFont val="宋体"/>
        <charset val="134"/>
      </rPr>
      <t>、原发展球改茹失败，于</t>
    </r>
    <r>
      <rPr>
        <sz val="9"/>
        <rFont val="Times New Roman"/>
        <charset val="134"/>
      </rPr>
      <t>2021.3</t>
    </r>
    <r>
      <rPr>
        <sz val="9"/>
        <rFont val="宋体"/>
        <charset val="134"/>
      </rPr>
      <t>租地</t>
    </r>
    <r>
      <rPr>
        <sz val="9"/>
        <rFont val="Times New Roman"/>
        <charset val="134"/>
      </rPr>
      <t>40</t>
    </r>
    <r>
      <rPr>
        <sz val="9"/>
        <rFont val="宋体"/>
        <charset val="134"/>
      </rPr>
      <t>余亩种植小米辣，未按程序变更。</t>
    </r>
    <r>
      <rPr>
        <sz val="9"/>
        <rFont val="Times New Roman"/>
        <charset val="134"/>
      </rPr>
      <t>3</t>
    </r>
    <r>
      <rPr>
        <sz val="9"/>
        <rFont val="宋体"/>
        <charset val="134"/>
      </rPr>
      <t>、无项目公示资料。</t>
    </r>
  </si>
  <si>
    <r>
      <rPr>
        <sz val="9"/>
        <rFont val="宋体"/>
        <charset val="134"/>
      </rPr>
      <t>项目立项及变更情况均未公示</t>
    </r>
  </si>
  <si>
    <r>
      <rPr>
        <sz val="9"/>
        <rFont val="宋体"/>
        <charset val="134"/>
      </rPr>
      <t>项目立项情况未公示</t>
    </r>
  </si>
  <si>
    <t>小蚕房为老办公室改造，变更项目建设内容未报批。</t>
  </si>
  <si>
    <r>
      <rPr>
        <sz val="9"/>
        <rFont val="Times New Roman"/>
        <charset val="134"/>
      </rPr>
      <t>2020.5.20</t>
    </r>
    <r>
      <rPr>
        <sz val="9"/>
        <rFont val="宋体"/>
        <charset val="134"/>
      </rPr>
      <t>居民代表、两委成员会项目立项研究时同时确定施工方</t>
    </r>
  </si>
  <si>
    <r>
      <rPr>
        <sz val="9"/>
        <rFont val="宋体"/>
        <charset val="134"/>
      </rPr>
      <t>实施方案未明确绩效目标</t>
    </r>
  </si>
  <si>
    <r>
      <rPr>
        <sz val="9"/>
        <rFont val="宋体"/>
        <charset val="134"/>
      </rPr>
      <t>未提供实施方案</t>
    </r>
  </si>
  <si>
    <t>狮桥村</t>
  </si>
  <si>
    <t>童家村</t>
  </si>
  <si>
    <r>
      <rPr>
        <sz val="9"/>
        <rFont val="宋体"/>
        <charset val="134"/>
      </rPr>
      <t>方案中无完成时效指标</t>
    </r>
  </si>
  <si>
    <r>
      <rPr>
        <sz val="9"/>
        <rFont val="宋体"/>
        <charset val="134"/>
      </rPr>
      <t>方案上无时效指标</t>
    </r>
  </si>
  <si>
    <r>
      <rPr>
        <sz val="9"/>
        <rFont val="宋体"/>
        <charset val="134"/>
      </rPr>
      <t>未提供方案，无法确定时效指标</t>
    </r>
  </si>
  <si>
    <r>
      <rPr>
        <sz val="9"/>
        <rFont val="宋体"/>
        <charset val="134"/>
      </rPr>
      <t>实施方案未明确绩效指标</t>
    </r>
  </si>
  <si>
    <t>天台村</t>
  </si>
  <si>
    <t>百花村</t>
  </si>
  <si>
    <t>中渡社区</t>
  </si>
  <si>
    <r>
      <rPr>
        <sz val="9"/>
        <rFont val="宋体"/>
        <charset val="134"/>
      </rPr>
      <t>支付金额</t>
    </r>
    <r>
      <rPr>
        <sz val="9"/>
        <rFont val="Times New Roman"/>
        <charset val="134"/>
      </rPr>
      <t>20</t>
    </r>
    <r>
      <rPr>
        <sz val="9"/>
        <rFont val="宋体"/>
        <charset val="134"/>
      </rPr>
      <t>万元</t>
    </r>
  </si>
  <si>
    <r>
      <rPr>
        <sz val="9"/>
        <rFont val="宋体"/>
        <charset val="134"/>
      </rPr>
      <t>已付</t>
    </r>
    <r>
      <rPr>
        <sz val="9"/>
        <rFont val="Times New Roman"/>
        <charset val="134"/>
      </rPr>
      <t>46.26</t>
    </r>
    <r>
      <rPr>
        <sz val="9"/>
        <rFont val="宋体"/>
        <charset val="134"/>
      </rPr>
      <t>万元</t>
    </r>
  </si>
  <si>
    <r>
      <rPr>
        <sz val="9"/>
        <rFont val="宋体"/>
        <charset val="134"/>
      </rPr>
      <t>只支付了</t>
    </r>
    <r>
      <rPr>
        <sz val="9"/>
        <rFont val="Times New Roman"/>
        <charset val="134"/>
      </rPr>
      <t>19</t>
    </r>
    <r>
      <rPr>
        <sz val="9"/>
        <rFont val="宋体"/>
        <charset val="134"/>
      </rPr>
      <t>万元</t>
    </r>
  </si>
  <si>
    <r>
      <rPr>
        <sz val="9"/>
        <rFont val="宋体"/>
        <charset val="134"/>
      </rPr>
      <t>已支付</t>
    </r>
    <r>
      <rPr>
        <sz val="9"/>
        <rFont val="Times New Roman"/>
        <charset val="134"/>
      </rPr>
      <t>30</t>
    </r>
    <r>
      <rPr>
        <sz val="9"/>
        <rFont val="宋体"/>
        <charset val="134"/>
      </rPr>
      <t>万元</t>
    </r>
  </si>
  <si>
    <r>
      <rPr>
        <sz val="9"/>
        <rFont val="宋体"/>
        <charset val="134"/>
      </rPr>
      <t>支付</t>
    </r>
    <r>
      <rPr>
        <sz val="9"/>
        <rFont val="Times New Roman"/>
        <charset val="134"/>
      </rPr>
      <t>38</t>
    </r>
    <r>
      <rPr>
        <sz val="9"/>
        <rFont val="宋体"/>
        <charset val="134"/>
      </rPr>
      <t>万元</t>
    </r>
  </si>
  <si>
    <r>
      <rPr>
        <sz val="9"/>
        <rFont val="宋体"/>
        <charset val="134"/>
      </rPr>
      <t>支付金额</t>
    </r>
    <r>
      <rPr>
        <sz val="9"/>
        <rFont val="Times New Roman"/>
        <charset val="134"/>
      </rPr>
      <t>0</t>
    </r>
  </si>
  <si>
    <r>
      <rPr>
        <sz val="9"/>
        <rFont val="宋体"/>
        <charset val="134"/>
      </rPr>
      <t>支付</t>
    </r>
    <r>
      <rPr>
        <sz val="9"/>
        <rFont val="Times New Roman"/>
        <charset val="134"/>
      </rPr>
      <t>42</t>
    </r>
    <r>
      <rPr>
        <sz val="9"/>
        <rFont val="宋体"/>
        <charset val="134"/>
      </rPr>
      <t>万元</t>
    </r>
  </si>
  <si>
    <r>
      <rPr>
        <sz val="9"/>
        <rFont val="宋体"/>
        <charset val="134"/>
      </rPr>
      <t>支付</t>
    </r>
    <r>
      <rPr>
        <sz val="9"/>
        <rFont val="Times New Roman"/>
        <charset val="134"/>
      </rPr>
      <t>46.98</t>
    </r>
    <r>
      <rPr>
        <sz val="9"/>
        <rFont val="宋体"/>
        <charset val="134"/>
      </rPr>
      <t>万元</t>
    </r>
  </si>
  <si>
    <t>禄沟村</t>
  </si>
  <si>
    <r>
      <rPr>
        <sz val="9"/>
        <rFont val="Times New Roman"/>
        <charset val="134"/>
      </rPr>
      <t>2</t>
    </r>
    <r>
      <rPr>
        <sz val="9"/>
        <rFont val="宋体"/>
        <charset val="134"/>
      </rPr>
      <t>笔投资款均打个人账户，且未注明是投资入股款</t>
    </r>
  </si>
  <si>
    <r>
      <rPr>
        <sz val="9"/>
        <rFont val="宋体"/>
        <charset val="134"/>
      </rPr>
      <t>未提供资金使用票据和用途资料</t>
    </r>
  </si>
  <si>
    <r>
      <rPr>
        <sz val="9"/>
        <rFont val="宋体"/>
        <charset val="134"/>
      </rPr>
      <t>重庆桥坝建筑工程有限公司股东为自然人郑建、郑林、陈衍西三人。无代持股协议或入股协议</t>
    </r>
    <r>
      <rPr>
        <sz val="9"/>
        <rFont val="Times New Roman"/>
        <charset val="134"/>
      </rPr>
      <t xml:space="preserve"> </t>
    </r>
    <r>
      <rPr>
        <sz val="9"/>
        <rFont val="宋体"/>
        <charset val="134"/>
      </rPr>
      <t>，未完善法律手续。</t>
    </r>
  </si>
  <si>
    <t>板仓村</t>
  </si>
  <si>
    <t>哑河村</t>
  </si>
  <si>
    <r>
      <rPr>
        <sz val="9"/>
        <rFont val="宋体"/>
        <charset val="134"/>
      </rPr>
      <t>无该项目有关管理制度</t>
    </r>
  </si>
  <si>
    <r>
      <rPr>
        <sz val="9"/>
        <rFont val="宋体"/>
        <charset val="134"/>
      </rPr>
      <t>无项目有关管理制度</t>
    </r>
  </si>
  <si>
    <t>无项目有关管理制度</t>
  </si>
  <si>
    <r>
      <rPr>
        <sz val="9"/>
        <rFont val="Times New Roman"/>
        <charset val="134"/>
      </rPr>
      <t>2021.12.31</t>
    </r>
    <r>
      <rPr>
        <sz val="9"/>
        <rFont val="宋体"/>
        <charset val="134"/>
      </rPr>
      <t>只有禄航公司分红</t>
    </r>
    <r>
      <rPr>
        <sz val="9"/>
        <rFont val="Times New Roman"/>
        <charset val="134"/>
      </rPr>
      <t>1</t>
    </r>
    <r>
      <rPr>
        <sz val="9"/>
        <rFont val="宋体"/>
        <charset val="134"/>
      </rPr>
      <t>万元，少</t>
    </r>
    <r>
      <rPr>
        <sz val="9"/>
        <rFont val="Times New Roman"/>
        <charset val="134"/>
      </rPr>
      <t>0.5</t>
    </r>
    <r>
      <rPr>
        <sz val="9"/>
        <rFont val="宋体"/>
        <charset val="134"/>
      </rPr>
      <t>万元。群波生猪养殖场未分红。</t>
    </r>
  </si>
  <si>
    <r>
      <rPr>
        <sz val="9"/>
        <rFont val="宋体"/>
        <charset val="134"/>
      </rPr>
      <t>验收</t>
    </r>
    <r>
      <rPr>
        <sz val="9"/>
        <rFont val="Times New Roman"/>
        <charset val="134"/>
      </rPr>
      <t>2022.5</t>
    </r>
    <r>
      <rPr>
        <sz val="9"/>
        <rFont val="宋体"/>
        <charset val="134"/>
      </rPr>
      <t>，申请变更</t>
    </r>
    <r>
      <rPr>
        <sz val="9"/>
        <rFont val="Times New Roman"/>
        <charset val="134"/>
      </rPr>
      <t>2022.6</t>
    </r>
  </si>
  <si>
    <r>
      <rPr>
        <sz val="9"/>
        <rFont val="宋体"/>
        <charset val="134"/>
      </rPr>
      <t>无该项目有关管理制度，项目有关情况未公示</t>
    </r>
  </si>
  <si>
    <r>
      <rPr>
        <sz val="9"/>
        <rFont val="宋体"/>
        <charset val="134"/>
      </rPr>
      <t>无该项目有关管理制度，完工后才申请变更项目内容</t>
    </r>
  </si>
  <si>
    <r>
      <rPr>
        <sz val="9"/>
        <rFont val="宋体"/>
        <charset val="134"/>
      </rPr>
      <t>无该项目有关管理制度和立项会议记录，项目有关情况未公示</t>
    </r>
  </si>
  <si>
    <r>
      <rPr>
        <sz val="9"/>
        <rFont val="宋体"/>
        <charset val="134"/>
      </rPr>
      <t>施工方私自变更实施内容，实际内容与方案不符。</t>
    </r>
  </si>
  <si>
    <r>
      <rPr>
        <sz val="9"/>
        <rFont val="宋体"/>
        <charset val="134"/>
      </rPr>
      <t>围栏目标</t>
    </r>
    <r>
      <rPr>
        <sz val="9"/>
        <rFont val="Times New Roman"/>
        <charset val="134"/>
      </rPr>
      <t>650</t>
    </r>
    <r>
      <rPr>
        <sz val="9"/>
        <rFont val="宋体"/>
        <charset val="134"/>
      </rPr>
      <t>米，实际</t>
    </r>
    <r>
      <rPr>
        <sz val="9"/>
        <rFont val="Times New Roman"/>
        <charset val="134"/>
      </rPr>
      <t>479</t>
    </r>
    <r>
      <rPr>
        <sz val="9"/>
        <rFont val="宋体"/>
        <charset val="134"/>
      </rPr>
      <t>米，完成率</t>
    </r>
    <r>
      <rPr>
        <sz val="9"/>
        <rFont val="Times New Roman"/>
        <charset val="134"/>
      </rPr>
      <t>74%</t>
    </r>
  </si>
  <si>
    <r>
      <rPr>
        <sz val="9"/>
        <rFont val="宋体"/>
        <charset val="134"/>
      </rPr>
      <t>方案上周转台</t>
    </r>
    <r>
      <rPr>
        <sz val="9"/>
        <rFont val="Times New Roman"/>
        <charset val="134"/>
      </rPr>
      <t>3</t>
    </r>
    <r>
      <rPr>
        <sz val="9"/>
        <rFont val="宋体"/>
        <charset val="134"/>
      </rPr>
      <t>个，实际完成</t>
    </r>
    <r>
      <rPr>
        <sz val="9"/>
        <rFont val="Times New Roman"/>
        <charset val="134"/>
      </rPr>
      <t>2</t>
    </r>
    <r>
      <rPr>
        <sz val="9"/>
        <rFont val="宋体"/>
        <charset val="134"/>
      </rPr>
      <t>个</t>
    </r>
  </si>
  <si>
    <r>
      <rPr>
        <sz val="9"/>
        <rFont val="宋体"/>
        <charset val="134"/>
      </rPr>
      <t>生产便道目标</t>
    </r>
    <r>
      <rPr>
        <sz val="9"/>
        <rFont val="Times New Roman"/>
        <charset val="134"/>
      </rPr>
      <t>850</t>
    </r>
    <r>
      <rPr>
        <sz val="9"/>
        <rFont val="宋体"/>
        <charset val="134"/>
      </rPr>
      <t>米，实际</t>
    </r>
    <r>
      <rPr>
        <sz val="9"/>
        <rFont val="Times New Roman"/>
        <charset val="134"/>
      </rPr>
      <t>810.8</t>
    </r>
    <r>
      <rPr>
        <sz val="9"/>
        <rFont val="宋体"/>
        <charset val="134"/>
      </rPr>
      <t>米</t>
    </r>
  </si>
  <si>
    <r>
      <rPr>
        <sz val="9"/>
        <rFont val="宋体"/>
        <charset val="134"/>
      </rPr>
      <t>无验收资料，无法确定完成情况。</t>
    </r>
  </si>
  <si>
    <r>
      <rPr>
        <sz val="9"/>
        <rFont val="宋体"/>
        <charset val="134"/>
      </rPr>
      <t>小蚕房为原旧房改建，非新建</t>
    </r>
  </si>
  <si>
    <r>
      <rPr>
        <sz val="9"/>
        <rFont val="宋体"/>
        <charset val="134"/>
      </rPr>
      <t>入股芳平养殖场</t>
    </r>
    <r>
      <rPr>
        <sz val="9"/>
        <rFont val="Times New Roman"/>
        <charset val="134"/>
      </rPr>
      <t>12</t>
    </r>
    <r>
      <rPr>
        <sz val="9"/>
        <rFont val="宋体"/>
        <charset val="134"/>
      </rPr>
      <t>万元（因为被投资方资金链断裂投资中断）未完成</t>
    </r>
  </si>
  <si>
    <r>
      <rPr>
        <sz val="9"/>
        <rFont val="宋体"/>
        <charset val="134"/>
      </rPr>
      <t>土地整治约</t>
    </r>
    <r>
      <rPr>
        <sz val="9"/>
        <rFont val="Times New Roman"/>
        <charset val="134"/>
      </rPr>
      <t>150</t>
    </r>
    <r>
      <rPr>
        <sz val="9"/>
        <rFont val="宋体"/>
        <charset val="134"/>
      </rPr>
      <t>亩，种植桃树</t>
    </r>
    <r>
      <rPr>
        <sz val="9"/>
        <rFont val="Times New Roman"/>
        <charset val="134"/>
      </rPr>
      <t>3250</t>
    </r>
    <r>
      <rPr>
        <sz val="9"/>
        <rFont val="宋体"/>
        <charset val="134"/>
      </rPr>
      <t>株、李子树</t>
    </r>
    <r>
      <rPr>
        <sz val="9"/>
        <rFont val="Times New Roman"/>
        <charset val="134"/>
      </rPr>
      <t>3364</t>
    </r>
    <r>
      <rPr>
        <sz val="9"/>
        <rFont val="宋体"/>
        <charset val="134"/>
      </rPr>
      <t>株、柑子树</t>
    </r>
    <r>
      <rPr>
        <sz val="9"/>
        <rFont val="Times New Roman"/>
        <charset val="134"/>
      </rPr>
      <t>2232</t>
    </r>
    <r>
      <rPr>
        <sz val="9"/>
        <rFont val="宋体"/>
        <charset val="134"/>
      </rPr>
      <t>株；未实施半夏栽种和鸡鸭鹅养殖。均未达目标。</t>
    </r>
  </si>
  <si>
    <r>
      <rPr>
        <sz val="9"/>
        <rFont val="宋体"/>
        <charset val="134"/>
      </rPr>
      <t>无验收资料，无法确定完成质量。</t>
    </r>
  </si>
  <si>
    <t>石马村</t>
  </si>
  <si>
    <t>横房村</t>
  </si>
  <si>
    <r>
      <rPr>
        <sz val="9"/>
        <rFont val="宋体"/>
        <charset val="134"/>
      </rPr>
      <t>方案上</t>
    </r>
    <r>
      <rPr>
        <sz val="9"/>
        <rFont val="Times New Roman"/>
        <charset val="134"/>
      </rPr>
      <t>2020.4</t>
    </r>
    <r>
      <rPr>
        <sz val="9"/>
        <rFont val="宋体"/>
        <charset val="134"/>
      </rPr>
      <t>签订入股合同，实际</t>
    </r>
    <r>
      <rPr>
        <sz val="9"/>
        <rFont val="Times New Roman"/>
        <charset val="134"/>
      </rPr>
      <t>2020.5.8</t>
    </r>
    <r>
      <rPr>
        <sz val="9"/>
        <rFont val="宋体"/>
        <charset val="134"/>
      </rPr>
      <t>签订</t>
    </r>
  </si>
  <si>
    <r>
      <rPr>
        <sz val="9"/>
        <rFont val="宋体"/>
        <charset val="134"/>
      </rPr>
      <t>目标：工期</t>
    </r>
    <r>
      <rPr>
        <sz val="9"/>
        <rFont val="Times New Roman"/>
        <charset val="134"/>
      </rPr>
      <t>10</t>
    </r>
    <r>
      <rPr>
        <sz val="9"/>
        <rFont val="宋体"/>
        <charset val="134"/>
      </rPr>
      <t>个月，</t>
    </r>
    <r>
      <rPr>
        <sz val="9"/>
        <rFont val="Times New Roman"/>
        <charset val="134"/>
      </rPr>
      <t>2020.7</t>
    </r>
    <r>
      <rPr>
        <sz val="9"/>
        <rFont val="宋体"/>
        <charset val="134"/>
      </rPr>
      <t>全部完成。实际：</t>
    </r>
    <r>
      <rPr>
        <sz val="9"/>
        <rFont val="Times New Roman"/>
        <charset val="134"/>
      </rPr>
      <t>2020.9.30</t>
    </r>
    <r>
      <rPr>
        <sz val="9"/>
        <rFont val="宋体"/>
        <charset val="134"/>
      </rPr>
      <t>完成</t>
    </r>
  </si>
  <si>
    <r>
      <rPr>
        <sz val="9"/>
        <rFont val="宋体"/>
        <charset val="134"/>
      </rPr>
      <t>方案中无完成时效指标，无验收资料。无法确定实际完成时间</t>
    </r>
  </si>
  <si>
    <r>
      <rPr>
        <sz val="9"/>
        <rFont val="宋体"/>
        <charset val="134"/>
      </rPr>
      <t>方案</t>
    </r>
    <r>
      <rPr>
        <sz val="9"/>
        <rFont val="Times New Roman"/>
        <charset val="134"/>
      </rPr>
      <t>2020.12</t>
    </r>
    <r>
      <rPr>
        <sz val="9"/>
        <rFont val="宋体"/>
        <charset val="134"/>
      </rPr>
      <t>完成，实际</t>
    </r>
    <r>
      <rPr>
        <sz val="9"/>
        <rFont val="Times New Roman"/>
        <charset val="134"/>
      </rPr>
      <t>2022.5</t>
    </r>
    <r>
      <rPr>
        <sz val="9"/>
        <rFont val="宋体"/>
        <charset val="134"/>
      </rPr>
      <t>月完工</t>
    </r>
  </si>
  <si>
    <r>
      <rPr>
        <sz val="9"/>
        <rFont val="宋体"/>
        <charset val="134"/>
      </rPr>
      <t>方案上无时效指标，目前未完工</t>
    </r>
    <r>
      <rPr>
        <sz val="9"/>
        <rFont val="Times New Roman"/>
        <charset val="134"/>
      </rPr>
      <t xml:space="preserve"> </t>
    </r>
  </si>
  <si>
    <r>
      <rPr>
        <sz val="9"/>
        <rFont val="宋体"/>
        <charset val="134"/>
      </rPr>
      <t>方案</t>
    </r>
    <r>
      <rPr>
        <sz val="9"/>
        <rFont val="Times New Roman"/>
        <charset val="134"/>
      </rPr>
      <t>2020.3</t>
    </r>
    <r>
      <rPr>
        <sz val="9"/>
        <rFont val="宋体"/>
        <charset val="134"/>
      </rPr>
      <t>完工，实际</t>
    </r>
    <r>
      <rPr>
        <sz val="9"/>
        <rFont val="Times New Roman"/>
        <charset val="134"/>
      </rPr>
      <t>2020.6</t>
    </r>
  </si>
  <si>
    <r>
      <rPr>
        <sz val="9"/>
        <rFont val="宋体"/>
        <charset val="134"/>
      </rPr>
      <t>方案</t>
    </r>
    <r>
      <rPr>
        <sz val="9"/>
        <rFont val="Times New Roman"/>
        <charset val="134"/>
      </rPr>
      <t>2020.12.30</t>
    </r>
    <r>
      <rPr>
        <sz val="9"/>
        <rFont val="宋体"/>
        <charset val="134"/>
      </rPr>
      <t>完工，验收报告未注明完工时间。完工时间不明，申请验收</t>
    </r>
    <r>
      <rPr>
        <sz val="9"/>
        <rFont val="Times New Roman"/>
        <charset val="134"/>
      </rPr>
      <t>20201.1.18</t>
    </r>
  </si>
  <si>
    <r>
      <rPr>
        <sz val="9"/>
        <rFont val="宋体"/>
        <charset val="134"/>
      </rPr>
      <t>未提供方案，无法确定时效指标。</t>
    </r>
    <r>
      <rPr>
        <sz val="9"/>
        <rFont val="Times New Roman"/>
        <charset val="134"/>
      </rPr>
      <t>2022.2.10</t>
    </r>
    <r>
      <rPr>
        <sz val="9"/>
        <rFont val="宋体"/>
        <charset val="134"/>
      </rPr>
      <t>竣工，验收</t>
    </r>
    <r>
      <rPr>
        <sz val="9"/>
        <rFont val="Times New Roman"/>
        <charset val="134"/>
      </rPr>
      <t>2022.3.28</t>
    </r>
  </si>
  <si>
    <r>
      <rPr>
        <sz val="9"/>
        <rFont val="宋体"/>
        <charset val="134"/>
      </rPr>
      <t>方案</t>
    </r>
    <r>
      <rPr>
        <sz val="9"/>
        <rFont val="Times New Roman"/>
        <charset val="134"/>
      </rPr>
      <t>2020.6</t>
    </r>
    <r>
      <rPr>
        <sz val="9"/>
        <rFont val="宋体"/>
        <charset val="134"/>
      </rPr>
      <t>前完成，实际</t>
    </r>
    <r>
      <rPr>
        <sz val="9"/>
        <rFont val="Times New Roman"/>
        <charset val="134"/>
      </rPr>
      <t>2020.9</t>
    </r>
    <r>
      <rPr>
        <sz val="9"/>
        <rFont val="宋体"/>
        <charset val="134"/>
      </rPr>
      <t>完工</t>
    </r>
  </si>
  <si>
    <r>
      <rPr>
        <sz val="9"/>
        <rFont val="Times New Roman"/>
        <charset val="134"/>
      </rPr>
      <t>2019</t>
    </r>
    <r>
      <rPr>
        <sz val="9"/>
        <rFont val="宋体"/>
        <charset val="134"/>
      </rPr>
      <t>年资金未提供方案，无法确定时效指标。</t>
    </r>
    <r>
      <rPr>
        <sz val="9"/>
        <rFont val="Times New Roman"/>
        <charset val="134"/>
      </rPr>
      <t>2021.3</t>
    </r>
    <r>
      <rPr>
        <sz val="9"/>
        <rFont val="宋体"/>
        <charset val="134"/>
      </rPr>
      <t>签订施工合同，</t>
    </r>
    <r>
      <rPr>
        <sz val="9"/>
        <rFont val="Times New Roman"/>
        <charset val="134"/>
      </rPr>
      <t>2021.6</t>
    </r>
    <r>
      <rPr>
        <sz val="9"/>
        <rFont val="宋体"/>
        <charset val="134"/>
      </rPr>
      <t>完工，</t>
    </r>
    <r>
      <rPr>
        <sz val="9"/>
        <rFont val="Times New Roman"/>
        <charset val="134"/>
      </rPr>
      <t>2021.9</t>
    </r>
    <r>
      <rPr>
        <sz val="9"/>
        <rFont val="宋体"/>
        <charset val="134"/>
      </rPr>
      <t>请示变更，</t>
    </r>
    <r>
      <rPr>
        <sz val="9"/>
        <rFont val="Times New Roman"/>
        <charset val="134"/>
      </rPr>
      <t>2021.10</t>
    </r>
    <r>
      <rPr>
        <sz val="9"/>
        <rFont val="宋体"/>
        <charset val="134"/>
      </rPr>
      <t>镇委会审议。</t>
    </r>
  </si>
  <si>
    <r>
      <rPr>
        <sz val="9"/>
        <rFont val="宋体"/>
        <charset val="134"/>
      </rPr>
      <t>未提供方案，无法确定时效指标。验收</t>
    </r>
    <r>
      <rPr>
        <sz val="9"/>
        <rFont val="Times New Roman"/>
        <charset val="134"/>
      </rPr>
      <t>2022.5.5</t>
    </r>
  </si>
  <si>
    <r>
      <rPr>
        <sz val="9"/>
        <rFont val="宋体"/>
        <charset val="134"/>
      </rPr>
      <t>方案无完成时效指标。无验收资料，无法确定完成及时性。</t>
    </r>
  </si>
  <si>
    <r>
      <rPr>
        <sz val="9"/>
        <rFont val="宋体"/>
        <charset val="134"/>
      </rPr>
      <t>方案完成</t>
    </r>
    <r>
      <rPr>
        <sz val="9"/>
        <rFont val="Times New Roman"/>
        <charset val="134"/>
      </rPr>
      <t>2020.6</t>
    </r>
    <r>
      <rPr>
        <sz val="9"/>
        <rFont val="宋体"/>
        <charset val="134"/>
      </rPr>
      <t>，实际</t>
    </r>
    <r>
      <rPr>
        <sz val="9"/>
        <rFont val="Times New Roman"/>
        <charset val="134"/>
      </rPr>
      <t>2021.11</t>
    </r>
  </si>
  <si>
    <r>
      <rPr>
        <sz val="9"/>
        <rFont val="宋体"/>
        <charset val="134"/>
      </rPr>
      <t>方案</t>
    </r>
    <r>
      <rPr>
        <sz val="9"/>
        <rFont val="Times New Roman"/>
        <charset val="134"/>
      </rPr>
      <t>2021.2</t>
    </r>
    <r>
      <rPr>
        <sz val="9"/>
        <rFont val="宋体"/>
        <charset val="134"/>
      </rPr>
      <t>完成入股潼南区尊弘建材有限公司，实际</t>
    </r>
    <r>
      <rPr>
        <sz val="9"/>
        <rFont val="Times New Roman"/>
        <charset val="134"/>
      </rPr>
      <t>2021.7</t>
    </r>
  </si>
  <si>
    <r>
      <rPr>
        <sz val="9"/>
        <rFont val="宋体"/>
        <charset val="134"/>
      </rPr>
      <t>方案中</t>
    </r>
    <r>
      <rPr>
        <sz val="9"/>
        <rFont val="Times New Roman"/>
        <charset val="134"/>
      </rPr>
      <t>2020</t>
    </r>
    <r>
      <rPr>
        <sz val="9"/>
        <rFont val="宋体"/>
        <charset val="134"/>
      </rPr>
      <t>年</t>
    </r>
    <r>
      <rPr>
        <sz val="9"/>
        <rFont val="Times New Roman"/>
        <charset val="134"/>
      </rPr>
      <t>5</t>
    </r>
    <r>
      <rPr>
        <sz val="9"/>
        <rFont val="宋体"/>
        <charset val="134"/>
      </rPr>
      <t>月</t>
    </r>
    <r>
      <rPr>
        <sz val="9"/>
        <rFont val="Times New Roman"/>
        <charset val="134"/>
      </rPr>
      <t>20</t>
    </r>
    <r>
      <rPr>
        <sz val="9"/>
        <rFont val="宋体"/>
        <charset val="134"/>
      </rPr>
      <t>日前</t>
    </r>
    <r>
      <rPr>
        <sz val="9"/>
        <rFont val="Times New Roman"/>
        <charset val="134"/>
      </rPr>
      <t>5</t>
    </r>
    <r>
      <rPr>
        <sz val="9"/>
        <rFont val="宋体"/>
        <charset val="134"/>
      </rPr>
      <t>家企业入股，实际</t>
    </r>
    <r>
      <rPr>
        <sz val="9"/>
        <rFont val="Times New Roman"/>
        <charset val="134"/>
      </rPr>
      <t>4</t>
    </r>
    <r>
      <rPr>
        <sz val="9"/>
        <rFont val="宋体"/>
        <charset val="134"/>
      </rPr>
      <t>家</t>
    </r>
    <r>
      <rPr>
        <sz val="9"/>
        <rFont val="Times New Roman"/>
        <charset val="134"/>
      </rPr>
      <t>2020.11</t>
    </r>
    <r>
      <rPr>
        <sz val="9"/>
        <rFont val="宋体"/>
        <charset val="134"/>
      </rPr>
      <t>，</t>
    </r>
    <r>
      <rPr>
        <sz val="9"/>
        <rFont val="Times New Roman"/>
        <charset val="134"/>
      </rPr>
      <t>1</t>
    </r>
    <r>
      <rPr>
        <sz val="9"/>
        <rFont val="宋体"/>
        <charset val="134"/>
      </rPr>
      <t>家</t>
    </r>
    <r>
      <rPr>
        <sz val="9"/>
        <rFont val="Times New Roman"/>
        <charset val="134"/>
      </rPr>
      <t>20201.6</t>
    </r>
  </si>
  <si>
    <t>未实施半夏栽种和鸡鸭鹅养殖。均未达目标。</t>
  </si>
  <si>
    <t>增加村集体收入</t>
  </si>
  <si>
    <t>花椒房21年出租并收取租金，22年始因为承包商花椒收成下滑便停止租用花椒房、目前花椒房处于空置状态（2022年狮桥村集体经济大力发展花椒种植）花椒房后续为集体使用。</t>
  </si>
  <si>
    <t>辣椒种植第一年因病虫害（管理不善）人工成本高（前期市场调查了解不充分）收成不佳，停止种植，沃柑2022年开始挂果。收割机以及拖拉机2021年9月后陆续投入出租使用，收割机150元/亩，拖拉机100/亩，（但是因作物收割时间限制使用时间范围受限，又因道路崎岖使用空间范围受限）</t>
  </si>
  <si>
    <r>
      <rPr>
        <sz val="9"/>
        <rFont val="Times New Roman"/>
        <charset val="134"/>
      </rPr>
      <t>2020</t>
    </r>
    <r>
      <rPr>
        <sz val="9"/>
        <rFont val="宋体"/>
        <charset val="134"/>
      </rPr>
      <t>年辣椒种植因病虫害（管理不善）以及市场价格、销路的影响收入甚微（</t>
    </r>
    <r>
      <rPr>
        <sz val="9"/>
        <rFont val="Times New Roman"/>
        <charset val="134"/>
      </rPr>
      <t>2021</t>
    </r>
    <r>
      <rPr>
        <sz val="9"/>
        <rFont val="宋体"/>
        <charset val="134"/>
      </rPr>
      <t>年收回</t>
    </r>
    <r>
      <rPr>
        <sz val="9"/>
        <rFont val="Times New Roman"/>
        <charset val="134"/>
      </rPr>
      <t>2</t>
    </r>
    <r>
      <rPr>
        <sz val="9"/>
        <rFont val="宋体"/>
        <charset val="134"/>
      </rPr>
      <t>万左右），次年换种花椒</t>
    </r>
    <r>
      <rPr>
        <sz val="9"/>
        <rFont val="Times New Roman"/>
        <charset val="134"/>
      </rPr>
      <t>2021</t>
    </r>
    <r>
      <rPr>
        <sz val="9"/>
        <rFont val="宋体"/>
        <charset val="134"/>
      </rPr>
      <t>年收入</t>
    </r>
    <r>
      <rPr>
        <sz val="9"/>
        <rFont val="Times New Roman"/>
        <charset val="134"/>
      </rPr>
      <t>6</t>
    </r>
    <r>
      <rPr>
        <sz val="9"/>
        <rFont val="宋体"/>
        <charset val="134"/>
      </rPr>
      <t>万左右，柠檬园也因病虫害</t>
    </r>
    <r>
      <rPr>
        <sz val="9"/>
        <rFont val="Times New Roman"/>
        <charset val="134"/>
      </rPr>
      <t>2021</t>
    </r>
    <r>
      <rPr>
        <sz val="9"/>
        <rFont val="宋体"/>
        <charset val="134"/>
      </rPr>
      <t>年收入仅</t>
    </r>
    <r>
      <rPr>
        <sz val="9"/>
        <rFont val="Times New Roman"/>
        <charset val="134"/>
      </rPr>
      <t>6000</t>
    </r>
    <r>
      <rPr>
        <sz val="9"/>
        <rFont val="宋体"/>
        <charset val="134"/>
      </rPr>
      <t>元左右。</t>
    </r>
  </si>
  <si>
    <r>
      <rPr>
        <sz val="9"/>
        <rFont val="Times New Roman"/>
        <charset val="134"/>
      </rPr>
      <t>1</t>
    </r>
    <r>
      <rPr>
        <sz val="9"/>
        <rFont val="宋体"/>
        <charset val="134"/>
      </rPr>
      <t>、原发展球改茹失败。</t>
    </r>
    <r>
      <rPr>
        <sz val="9"/>
        <rFont val="Times New Roman"/>
        <charset val="134"/>
      </rPr>
      <t>2</t>
    </r>
    <r>
      <rPr>
        <sz val="9"/>
        <rFont val="宋体"/>
        <charset val="134"/>
      </rPr>
      <t>、</t>
    </r>
    <r>
      <rPr>
        <sz val="9"/>
        <rFont val="Times New Roman"/>
        <charset val="134"/>
      </rPr>
      <t>2021.3</t>
    </r>
    <r>
      <rPr>
        <sz val="9"/>
        <rFont val="宋体"/>
        <charset val="134"/>
      </rPr>
      <t>租地</t>
    </r>
    <r>
      <rPr>
        <sz val="9"/>
        <rFont val="Times New Roman"/>
        <charset val="134"/>
      </rPr>
      <t>40</t>
    </r>
    <r>
      <rPr>
        <sz val="9"/>
        <rFont val="宋体"/>
        <charset val="134"/>
      </rPr>
      <t>余亩种植小米辣。因土壤差不适合种植辣椒，加之疫情影响，收入低。</t>
    </r>
    <r>
      <rPr>
        <sz val="9"/>
        <rFont val="Times New Roman"/>
        <charset val="134"/>
      </rPr>
      <t>3</t>
    </r>
    <r>
      <rPr>
        <sz val="9"/>
        <rFont val="宋体"/>
        <charset val="134"/>
      </rPr>
      <t>、</t>
    </r>
    <r>
      <rPr>
        <sz val="9"/>
        <rFont val="Times New Roman"/>
        <charset val="134"/>
      </rPr>
      <t>2021.11</t>
    </r>
    <r>
      <rPr>
        <sz val="9"/>
        <rFont val="宋体"/>
        <charset val="134"/>
      </rPr>
      <t>流转</t>
    </r>
    <r>
      <rPr>
        <sz val="9"/>
        <rFont val="Times New Roman"/>
        <charset val="134"/>
      </rPr>
      <t>100</t>
    </r>
    <r>
      <rPr>
        <sz val="9"/>
        <rFont val="宋体"/>
        <charset val="134"/>
      </rPr>
      <t>亩土地种植佛手</t>
    </r>
    <r>
      <rPr>
        <sz val="9"/>
        <rFont val="Times New Roman"/>
        <charset val="134"/>
      </rPr>
      <t>11000</t>
    </r>
    <r>
      <rPr>
        <sz val="9"/>
        <rFont val="宋体"/>
        <charset val="134"/>
      </rPr>
      <t>株，收入情况未知。</t>
    </r>
  </si>
  <si>
    <r>
      <rPr>
        <sz val="9"/>
        <rFont val="宋体"/>
        <charset val="134"/>
      </rPr>
      <t>分红收取不及时，尊弘建材公司</t>
    </r>
    <r>
      <rPr>
        <sz val="9"/>
        <rFont val="Times New Roman"/>
        <charset val="134"/>
      </rPr>
      <t>2021.7-2022.6</t>
    </r>
    <r>
      <rPr>
        <sz val="9"/>
        <rFont val="宋体"/>
        <charset val="134"/>
      </rPr>
      <t>分红</t>
    </r>
    <r>
      <rPr>
        <sz val="9"/>
        <rFont val="Times New Roman"/>
        <charset val="134"/>
      </rPr>
      <t>4.5</t>
    </r>
    <r>
      <rPr>
        <sz val="9"/>
        <rFont val="宋体"/>
        <charset val="134"/>
      </rPr>
      <t>万、黄平刚养殖场</t>
    </r>
    <r>
      <rPr>
        <sz val="9"/>
        <rFont val="Times New Roman"/>
        <charset val="134"/>
      </rPr>
      <t>2021.10-2022.6</t>
    </r>
    <r>
      <rPr>
        <sz val="9"/>
        <rFont val="宋体"/>
        <charset val="134"/>
      </rPr>
      <t>分红共</t>
    </r>
    <r>
      <rPr>
        <sz val="9"/>
        <rFont val="Times New Roman"/>
        <charset val="134"/>
      </rPr>
      <t>1.2</t>
    </r>
    <r>
      <rPr>
        <sz val="9"/>
        <rFont val="宋体"/>
        <charset val="134"/>
      </rPr>
      <t>万未收到。</t>
    </r>
  </si>
  <si>
    <t>大棚建成后主要用于出租，用于培养三角梅，但三角梅销量不好，一直处于亏损状态，进而影响后续大棚出租。</t>
  </si>
  <si>
    <t>各村（社区）实施的项目按本表评分方法评分，然后以平均得分做为各指标评价得分。</t>
  </si>
  <si>
    <r>
      <rPr>
        <sz val="9"/>
        <rFont val="宋体"/>
        <charset val="134"/>
      </rPr>
      <t>产出数量（</t>
    </r>
    <r>
      <rPr>
        <sz val="9"/>
        <rFont val="Times New Roman"/>
        <charset val="0"/>
      </rPr>
      <t>5</t>
    </r>
    <r>
      <rPr>
        <sz val="9"/>
        <rFont val="宋体"/>
        <charset val="134"/>
      </rPr>
      <t>分）</t>
    </r>
  </si>
  <si>
    <r>
      <rPr>
        <sz val="9"/>
        <rFont val="宋体"/>
        <charset val="134"/>
      </rPr>
      <t>项目实施的实际产出数与计划产出数的比率，用以反映和考核项目产出数量目标的实现程度。</t>
    </r>
  </si>
  <si>
    <r>
      <rPr>
        <sz val="9"/>
        <rFont val="宋体"/>
        <charset val="134"/>
      </rPr>
      <t>指标得分</t>
    </r>
    <r>
      <rPr>
        <sz val="9"/>
        <rFont val="Times New Roman"/>
        <charset val="134"/>
      </rPr>
      <t>=</t>
    </r>
    <r>
      <rPr>
        <sz val="9"/>
        <rFont val="宋体"/>
        <charset val="134"/>
      </rPr>
      <t>项目实际产出数</t>
    </r>
    <r>
      <rPr>
        <sz val="9"/>
        <rFont val="Times New Roman"/>
        <charset val="134"/>
      </rPr>
      <t>/</t>
    </r>
    <r>
      <rPr>
        <sz val="9"/>
        <rFont val="宋体"/>
        <charset val="134"/>
      </rPr>
      <t>项目计划产出数</t>
    </r>
    <r>
      <rPr>
        <sz val="9"/>
        <rFont val="Times New Roman"/>
        <charset val="134"/>
      </rPr>
      <t>*100%*</t>
    </r>
    <r>
      <rPr>
        <sz val="9"/>
        <rFont val="宋体"/>
        <charset val="134"/>
      </rPr>
      <t>指标分值</t>
    </r>
    <r>
      <rPr>
        <sz val="9"/>
        <rFont val="Times New Roman"/>
        <charset val="134"/>
      </rPr>
      <t xml:space="preserve"> </t>
    </r>
  </si>
  <si>
    <r>
      <rPr>
        <sz val="9"/>
        <rFont val="宋体"/>
        <charset val="134"/>
      </rPr>
      <t>产出质量（</t>
    </r>
    <r>
      <rPr>
        <sz val="9"/>
        <rFont val="Times New Roman"/>
        <charset val="0"/>
      </rPr>
      <t>5</t>
    </r>
    <r>
      <rPr>
        <sz val="9"/>
        <rFont val="宋体"/>
        <charset val="134"/>
      </rPr>
      <t>分）</t>
    </r>
  </si>
  <si>
    <r>
      <rPr>
        <sz val="9"/>
        <rFont val="宋体"/>
        <charset val="134"/>
      </rPr>
      <t>项目完成的质量达标产出数与实际产出数的比率，用以反映和考核项目产出质量目标的实现程度。</t>
    </r>
  </si>
  <si>
    <r>
      <rPr>
        <sz val="9"/>
        <rFont val="宋体"/>
        <charset val="134"/>
      </rPr>
      <t>指标得分</t>
    </r>
    <r>
      <rPr>
        <sz val="9"/>
        <rFont val="Times New Roman"/>
        <charset val="134"/>
      </rPr>
      <t>=</t>
    </r>
    <r>
      <rPr>
        <sz val="9"/>
        <rFont val="宋体"/>
        <charset val="134"/>
      </rPr>
      <t>质量达标产出数</t>
    </r>
    <r>
      <rPr>
        <sz val="9"/>
        <rFont val="Times New Roman"/>
        <charset val="134"/>
      </rPr>
      <t>/</t>
    </r>
    <r>
      <rPr>
        <sz val="9"/>
        <rFont val="宋体"/>
        <charset val="134"/>
      </rPr>
      <t>项目实际产出数</t>
    </r>
    <r>
      <rPr>
        <sz val="9"/>
        <rFont val="Times New Roman"/>
        <charset val="134"/>
      </rPr>
      <t>*100%*</t>
    </r>
    <r>
      <rPr>
        <sz val="9"/>
        <rFont val="宋体"/>
        <charset val="134"/>
      </rPr>
      <t>指标分值</t>
    </r>
    <r>
      <rPr>
        <sz val="9"/>
        <rFont val="Times New Roman"/>
        <charset val="134"/>
      </rPr>
      <t xml:space="preserve"> </t>
    </r>
  </si>
  <si>
    <r>
      <rPr>
        <sz val="9"/>
        <rFont val="宋体"/>
        <charset val="134"/>
      </rPr>
      <t>产出时效（</t>
    </r>
    <r>
      <rPr>
        <sz val="9"/>
        <rFont val="Times New Roman"/>
        <charset val="0"/>
      </rPr>
      <t>5</t>
    </r>
    <r>
      <rPr>
        <sz val="9"/>
        <rFont val="宋体"/>
        <charset val="134"/>
      </rPr>
      <t>分）</t>
    </r>
  </si>
  <si>
    <r>
      <rPr>
        <sz val="9"/>
        <rFont val="宋体"/>
        <charset val="134"/>
      </rPr>
      <t>项目实际完成时间与计划完成时间的比较，用以反映和考核项目产出时效目标的实现程度。</t>
    </r>
  </si>
  <si>
    <r>
      <rPr>
        <sz val="9"/>
        <rFont val="宋体"/>
        <charset val="134"/>
      </rPr>
      <t>产出成本（</t>
    </r>
    <r>
      <rPr>
        <sz val="9"/>
        <rFont val="Times New Roman"/>
        <charset val="0"/>
      </rPr>
      <t>5</t>
    </r>
    <r>
      <rPr>
        <sz val="9"/>
        <rFont val="宋体"/>
        <charset val="134"/>
      </rPr>
      <t>分）</t>
    </r>
  </si>
  <si>
    <t>其他满意度</t>
  </si>
  <si>
    <r>
      <rPr>
        <b/>
        <sz val="18"/>
        <color rgb="FF000000"/>
        <rFont val="宋体"/>
        <charset val="134"/>
      </rPr>
      <t>重庆市潼南区农业农村委员会</t>
    </r>
    <r>
      <rPr>
        <b/>
        <sz val="18"/>
        <color rgb="FF000000"/>
        <rFont val="Times New Roman"/>
        <charset val="134"/>
      </rPr>
      <t>2019-2021</t>
    </r>
    <r>
      <rPr>
        <b/>
        <sz val="18"/>
        <color rgb="FF000000"/>
        <rFont val="宋体"/>
        <charset val="134"/>
      </rPr>
      <t>年中央扶持村级集体经济发展项目支出绩效评价指标评分表</t>
    </r>
  </si>
  <si>
    <r>
      <rPr>
        <b/>
        <sz val="9"/>
        <rFont val="宋体"/>
        <charset val="134"/>
      </rPr>
      <t>三级指标</t>
    </r>
  </si>
  <si>
    <r>
      <rPr>
        <sz val="9"/>
        <rFont val="宋体"/>
        <charset val="134"/>
      </rPr>
      <t>投入</t>
    </r>
    <r>
      <rPr>
        <sz val="9"/>
        <rFont val="Times New Roman"/>
        <charset val="134"/>
      </rPr>
      <t xml:space="preserve"> </t>
    </r>
    <r>
      <rPr>
        <sz val="9"/>
        <rFont val="宋体"/>
        <charset val="134"/>
      </rPr>
      <t>（</t>
    </r>
    <r>
      <rPr>
        <sz val="9"/>
        <rFont val="Times New Roman"/>
        <charset val="134"/>
      </rPr>
      <t>18</t>
    </r>
    <r>
      <rPr>
        <sz val="9"/>
        <rFont val="宋体"/>
        <charset val="134"/>
      </rPr>
      <t>分）</t>
    </r>
  </si>
  <si>
    <r>
      <rPr>
        <sz val="9"/>
        <rFont val="宋体"/>
        <charset val="134"/>
      </rPr>
      <t>项目立项（</t>
    </r>
    <r>
      <rPr>
        <sz val="9"/>
        <rFont val="Times New Roman"/>
        <charset val="134"/>
      </rPr>
      <t>12</t>
    </r>
    <r>
      <rPr>
        <sz val="9"/>
        <rFont val="宋体"/>
        <charset val="134"/>
      </rPr>
      <t>分）</t>
    </r>
  </si>
  <si>
    <r>
      <rPr>
        <sz val="9"/>
        <rFont val="宋体"/>
        <charset val="134"/>
      </rPr>
      <t>项目立项规范性</t>
    </r>
  </si>
  <si>
    <r>
      <rPr>
        <sz val="9"/>
        <rFont val="宋体"/>
        <charset val="134"/>
      </rPr>
      <t>各村（社区）实施的具体项目按本表评分方法评分，然后以平均得分做为各指标评价得分。</t>
    </r>
  </si>
  <si>
    <r>
      <rPr>
        <sz val="9"/>
        <rFont val="宋体"/>
        <charset val="134"/>
      </rPr>
      <t>资金落实（</t>
    </r>
    <r>
      <rPr>
        <sz val="9"/>
        <rFont val="Times New Roman"/>
        <charset val="134"/>
      </rPr>
      <t>6</t>
    </r>
    <r>
      <rPr>
        <sz val="9"/>
        <rFont val="宋体"/>
        <charset val="134"/>
      </rPr>
      <t>分）</t>
    </r>
  </si>
  <si>
    <r>
      <rPr>
        <sz val="9"/>
        <rFont val="宋体"/>
        <charset val="134"/>
      </rPr>
      <t>实际到位资金与计划投入资金的比率，用以反映和考核资金落实情况对项目实施的总体保障程度。</t>
    </r>
  </si>
  <si>
    <r>
      <rPr>
        <sz val="9"/>
        <rFont val="宋体"/>
        <charset val="134"/>
      </rPr>
      <t>指标得分</t>
    </r>
    <r>
      <rPr>
        <sz val="9"/>
        <rFont val="Times New Roman"/>
        <charset val="134"/>
      </rPr>
      <t>=</t>
    </r>
    <r>
      <rPr>
        <sz val="9"/>
        <rFont val="宋体"/>
        <charset val="134"/>
      </rPr>
      <t>实际到位资金</t>
    </r>
    <r>
      <rPr>
        <sz val="9"/>
        <rFont val="Times New Roman"/>
        <charset val="134"/>
      </rPr>
      <t>/</t>
    </r>
    <r>
      <rPr>
        <sz val="9"/>
        <rFont val="宋体"/>
        <charset val="134"/>
      </rPr>
      <t>计划投入资金</t>
    </r>
    <r>
      <rPr>
        <sz val="9"/>
        <rFont val="Times New Roman"/>
        <charset val="134"/>
      </rPr>
      <t>×100%*</t>
    </r>
    <r>
      <rPr>
        <sz val="9"/>
        <rFont val="宋体"/>
        <charset val="134"/>
      </rPr>
      <t>指标分值</t>
    </r>
    <r>
      <rPr>
        <sz val="9"/>
        <rFont val="Times New Roman"/>
        <charset val="134"/>
      </rPr>
      <t xml:space="preserve">  </t>
    </r>
  </si>
  <si>
    <r>
      <rPr>
        <sz val="9"/>
        <rFont val="宋体"/>
        <charset val="134"/>
      </rPr>
      <t>到位及时率</t>
    </r>
  </si>
  <si>
    <r>
      <rPr>
        <sz val="9"/>
        <rFont val="宋体"/>
        <charset val="134"/>
      </rPr>
      <t>及时到位资金与应到位资金的比率，用以反映和考核项目资金落实的及时性程度。</t>
    </r>
  </si>
  <si>
    <r>
      <rPr>
        <sz val="9"/>
        <rFont val="宋体"/>
        <charset val="134"/>
      </rPr>
      <t>指标得分</t>
    </r>
    <r>
      <rPr>
        <sz val="9"/>
        <rFont val="Times New Roman"/>
        <charset val="134"/>
      </rPr>
      <t>=</t>
    </r>
    <r>
      <rPr>
        <sz val="9"/>
        <rFont val="宋体"/>
        <charset val="134"/>
      </rPr>
      <t>及时到位资金</t>
    </r>
    <r>
      <rPr>
        <sz val="9"/>
        <rFont val="Times New Roman"/>
        <charset val="134"/>
      </rPr>
      <t>/</t>
    </r>
    <r>
      <rPr>
        <sz val="9"/>
        <rFont val="宋体"/>
        <charset val="134"/>
      </rPr>
      <t>应到位资金</t>
    </r>
    <r>
      <rPr>
        <sz val="9"/>
        <rFont val="Times New Roman"/>
        <charset val="134"/>
      </rPr>
      <t>*100%*</t>
    </r>
    <r>
      <rPr>
        <sz val="9"/>
        <rFont val="宋体"/>
        <charset val="134"/>
      </rPr>
      <t>指标分值</t>
    </r>
    <r>
      <rPr>
        <sz val="9"/>
        <rFont val="Times New Roman"/>
        <charset val="134"/>
      </rPr>
      <t xml:space="preserve"> </t>
    </r>
  </si>
  <si>
    <r>
      <rPr>
        <sz val="9"/>
        <rFont val="宋体"/>
        <charset val="134"/>
      </rPr>
      <t>管理</t>
    </r>
    <r>
      <rPr>
        <sz val="9"/>
        <rFont val="Times New Roman"/>
        <charset val="134"/>
      </rPr>
      <t xml:space="preserve"> </t>
    </r>
    <r>
      <rPr>
        <sz val="9"/>
        <rFont val="宋体"/>
        <charset val="134"/>
      </rPr>
      <t>（</t>
    </r>
    <r>
      <rPr>
        <sz val="9"/>
        <rFont val="Times New Roman"/>
        <charset val="134"/>
      </rPr>
      <t>18</t>
    </r>
    <r>
      <rPr>
        <sz val="9"/>
        <rFont val="宋体"/>
        <charset val="134"/>
      </rPr>
      <t>分）</t>
    </r>
  </si>
  <si>
    <r>
      <rPr>
        <sz val="9"/>
        <rFont val="宋体"/>
        <charset val="134"/>
      </rPr>
      <t>业务管理（</t>
    </r>
    <r>
      <rPr>
        <sz val="9"/>
        <rFont val="Times New Roman"/>
        <charset val="134"/>
      </rPr>
      <t>9</t>
    </r>
    <r>
      <rPr>
        <sz val="9"/>
        <rFont val="宋体"/>
        <charset val="134"/>
      </rPr>
      <t>分）</t>
    </r>
  </si>
  <si>
    <t>项目实施单位的业务管理制度是否健全，用以反映和考核财务和业务管理制度对项目顺利实施的保障情况。</t>
  </si>
  <si>
    <r>
      <rPr>
        <sz val="9"/>
        <rFont val="宋体"/>
        <charset val="134"/>
      </rPr>
      <t>项目质量可控性</t>
    </r>
  </si>
  <si>
    <r>
      <rPr>
        <sz val="9"/>
        <rFont val="宋体"/>
        <charset val="134"/>
      </rPr>
      <t>项目实施单位是否为达到项目质量要求而采取了必需的措施</t>
    </r>
    <r>
      <rPr>
        <sz val="9"/>
        <rFont val="Times New Roman"/>
        <charset val="134"/>
      </rPr>
      <t>,</t>
    </r>
    <r>
      <rPr>
        <sz val="9"/>
        <rFont val="宋体"/>
        <charset val="134"/>
      </rPr>
      <t>用以反映和考核项目实施单位对项目质量的控制情况。</t>
    </r>
  </si>
  <si>
    <r>
      <rPr>
        <sz val="9"/>
        <rFont val="宋体"/>
        <charset val="134"/>
      </rPr>
      <t>财务管理（</t>
    </r>
    <r>
      <rPr>
        <sz val="9"/>
        <rFont val="Times New Roman"/>
        <charset val="134"/>
      </rPr>
      <t>9</t>
    </r>
    <r>
      <rPr>
        <sz val="9"/>
        <rFont val="宋体"/>
        <charset val="134"/>
      </rPr>
      <t>分）</t>
    </r>
  </si>
  <si>
    <r>
      <rPr>
        <sz val="9"/>
        <rFont val="宋体"/>
        <charset val="134"/>
      </rPr>
      <t>项目实施单位的财务制度是否健全，用以反映和考核财务管理制度对资金规范、安全运行的保障情况。</t>
    </r>
  </si>
  <si>
    <r>
      <rPr>
        <sz val="9"/>
        <rFont val="宋体"/>
        <charset val="134"/>
      </rPr>
      <t>财务监控有效性</t>
    </r>
  </si>
  <si>
    <t>项目实施单位是否为保障资金的安全、规范运行而采取了必要的监控措施，用以反映和考核项目实施单位对资金运行的控制情况。</t>
  </si>
  <si>
    <r>
      <rPr>
        <sz val="9"/>
        <rFont val="宋体"/>
        <charset val="134"/>
      </rPr>
      <t>无效</t>
    </r>
  </si>
  <si>
    <r>
      <rPr>
        <sz val="9"/>
        <rFont val="宋体"/>
        <charset val="134"/>
      </rPr>
      <t>较有效</t>
    </r>
  </si>
  <si>
    <r>
      <rPr>
        <sz val="9"/>
        <rFont val="宋体"/>
        <charset val="134"/>
      </rPr>
      <t>有效</t>
    </r>
  </si>
  <si>
    <r>
      <rPr>
        <sz val="9"/>
        <rFont val="宋体"/>
        <charset val="134"/>
      </rPr>
      <t>项目产出（</t>
    </r>
    <r>
      <rPr>
        <sz val="9"/>
        <rFont val="Times New Roman"/>
        <charset val="134"/>
      </rPr>
      <t>20</t>
    </r>
    <r>
      <rPr>
        <sz val="9"/>
        <rFont val="宋体"/>
        <charset val="134"/>
      </rPr>
      <t>分）</t>
    </r>
  </si>
  <si>
    <r>
      <rPr>
        <sz val="9"/>
        <rFont val="宋体"/>
        <charset val="134"/>
      </rPr>
      <t>项目实施的实际完成数与计划完成数的比率，用以反映和考核项目产出数量目标的实现程度。</t>
    </r>
  </si>
  <si>
    <r>
      <rPr>
        <sz val="9"/>
        <rFont val="宋体"/>
        <charset val="134"/>
      </rPr>
      <t>项目完成的质量达标完成数与实际完成数的比率，用以反映和考核项目完成质量目标的实现程度。</t>
    </r>
  </si>
  <si>
    <r>
      <rPr>
        <sz val="9"/>
        <rFont val="宋体"/>
        <charset val="134"/>
      </rPr>
      <t>项目实际完成时间与计划完成时间的比较，用以反映和考核项目完成时效目标的实现程度。</t>
    </r>
  </si>
  <si>
    <r>
      <rPr>
        <sz val="9"/>
        <rFont val="宋体"/>
        <charset val="134"/>
      </rPr>
      <t>效果</t>
    </r>
    <r>
      <rPr>
        <sz val="9"/>
        <rFont val="Times New Roman"/>
        <charset val="134"/>
      </rPr>
      <t xml:space="preserve"> </t>
    </r>
    <r>
      <rPr>
        <sz val="9"/>
        <rFont val="宋体"/>
        <charset val="134"/>
      </rPr>
      <t>（</t>
    </r>
    <r>
      <rPr>
        <sz val="9"/>
        <rFont val="Times New Roman"/>
        <charset val="134"/>
      </rPr>
      <t>44</t>
    </r>
    <r>
      <rPr>
        <sz val="9"/>
        <rFont val="宋体"/>
        <charset val="134"/>
      </rPr>
      <t>分）</t>
    </r>
  </si>
  <si>
    <r>
      <rPr>
        <sz val="9"/>
        <rFont val="宋体"/>
        <charset val="134"/>
      </rPr>
      <t>项目效益（</t>
    </r>
    <r>
      <rPr>
        <sz val="9"/>
        <rFont val="Times New Roman"/>
        <charset val="134"/>
      </rPr>
      <t>44</t>
    </r>
    <r>
      <rPr>
        <sz val="9"/>
        <rFont val="宋体"/>
        <charset val="134"/>
      </rPr>
      <t>分）</t>
    </r>
  </si>
  <si>
    <r>
      <rPr>
        <sz val="9"/>
        <rFont val="宋体"/>
        <charset val="134"/>
      </rPr>
      <t>增加项目区村集体收入</t>
    </r>
  </si>
  <si>
    <t>项目实施对经济发展所带来的直接或间接影响情况。</t>
  </si>
  <si>
    <r>
      <rPr>
        <sz val="9"/>
        <rFont val="宋体"/>
        <charset val="134"/>
      </rPr>
      <t>增强项目村基层党组织凝聚力</t>
    </r>
  </si>
  <si>
    <t>项目实施对项目村基层党组织凝聚力所带来的直接或间接影响情况。</t>
  </si>
  <si>
    <r>
      <rPr>
        <sz val="9"/>
        <rFont val="宋体"/>
        <charset val="134"/>
      </rPr>
      <t>带动农民务工，提高项目区农民收入</t>
    </r>
  </si>
  <si>
    <r>
      <rPr>
        <sz val="9"/>
        <rFont val="宋体"/>
        <charset val="134"/>
      </rPr>
      <t>社会公众或服务对象满意度</t>
    </r>
  </si>
  <si>
    <r>
      <rPr>
        <sz val="9"/>
        <rFont val="宋体"/>
        <charset val="134"/>
      </rPr>
      <t>其他对象满意度</t>
    </r>
  </si>
  <si>
    <r>
      <rPr>
        <b/>
        <sz val="10"/>
        <rFont val="宋体"/>
        <charset val="134"/>
      </rPr>
      <t>附件</t>
    </r>
    <r>
      <rPr>
        <b/>
        <sz val="10"/>
        <rFont val="Times New Roman"/>
        <charset val="134"/>
      </rPr>
      <t>2-1</t>
    </r>
  </si>
  <si>
    <r>
      <rPr>
        <b/>
        <sz val="18"/>
        <rFont val="宋体"/>
        <charset val="134"/>
      </rPr>
      <t>重庆市潼南区农业农村委员会</t>
    </r>
    <r>
      <rPr>
        <b/>
        <sz val="18"/>
        <rFont val="Times New Roman"/>
        <charset val="134"/>
      </rPr>
      <t>2019-2021</t>
    </r>
    <r>
      <rPr>
        <b/>
        <sz val="18"/>
        <rFont val="宋体"/>
        <charset val="134"/>
      </rPr>
      <t>年中央扶持村级集体经济发展项目支出绩效评价扣分情况明细表</t>
    </r>
  </si>
  <si>
    <r>
      <rPr>
        <b/>
        <sz val="9"/>
        <rFont val="宋体"/>
        <charset val="134"/>
      </rPr>
      <t>村（社区）</t>
    </r>
  </si>
  <si>
    <r>
      <rPr>
        <b/>
        <sz val="9"/>
        <rFont val="宋体"/>
        <charset val="134"/>
      </rPr>
      <t>立项程序规范性</t>
    </r>
  </si>
  <si>
    <r>
      <rPr>
        <b/>
        <sz val="9"/>
        <rFont val="宋体"/>
        <charset val="134"/>
      </rPr>
      <t>绩效目标合理性</t>
    </r>
  </si>
  <si>
    <r>
      <rPr>
        <b/>
        <sz val="9"/>
        <rFont val="宋体"/>
        <charset val="134"/>
      </rPr>
      <t>绩效指标明确性</t>
    </r>
  </si>
  <si>
    <r>
      <rPr>
        <b/>
        <sz val="9"/>
        <rFont val="宋体"/>
        <charset val="134"/>
      </rPr>
      <t>资金使用合规性</t>
    </r>
  </si>
  <si>
    <r>
      <rPr>
        <b/>
        <sz val="9"/>
        <rFont val="宋体"/>
        <charset val="134"/>
      </rPr>
      <t>业务管理制度健全性</t>
    </r>
  </si>
  <si>
    <r>
      <rPr>
        <b/>
        <sz val="9"/>
        <rFont val="宋体"/>
        <charset val="134"/>
      </rPr>
      <t>业务管理制度执行有效性</t>
    </r>
  </si>
  <si>
    <r>
      <rPr>
        <b/>
        <sz val="9"/>
        <rFont val="宋体"/>
        <charset val="134"/>
      </rPr>
      <t>实际完成率</t>
    </r>
  </si>
  <si>
    <r>
      <rPr>
        <b/>
        <sz val="9"/>
        <rFont val="宋体"/>
        <charset val="134"/>
      </rPr>
      <t>质量达标率</t>
    </r>
  </si>
  <si>
    <r>
      <rPr>
        <b/>
        <sz val="9"/>
        <rFont val="宋体"/>
        <charset val="134"/>
      </rPr>
      <t>完成及时性</t>
    </r>
  </si>
  <si>
    <r>
      <rPr>
        <b/>
        <sz val="9"/>
        <rFont val="宋体"/>
        <charset val="134"/>
      </rPr>
      <t>增加村集体收入</t>
    </r>
  </si>
  <si>
    <r>
      <rPr>
        <b/>
        <sz val="9"/>
        <rFont val="宋体"/>
        <charset val="134"/>
      </rPr>
      <t>禄沟村</t>
    </r>
  </si>
  <si>
    <r>
      <rPr>
        <sz val="9"/>
        <rFont val="Times New Roman"/>
        <charset val="134"/>
      </rPr>
      <t>2</t>
    </r>
    <r>
      <rPr>
        <sz val="9"/>
        <rFont val="宋体"/>
        <charset val="134"/>
      </rPr>
      <t>笔投资款均打个人账户，且未注明是投资入股款。（</t>
    </r>
    <r>
      <rPr>
        <sz val="9"/>
        <rFont val="Times New Roman"/>
        <charset val="134"/>
      </rPr>
      <t>-1.2</t>
    </r>
    <r>
      <rPr>
        <sz val="9"/>
        <rFont val="宋体"/>
        <charset val="134"/>
      </rPr>
      <t>分）</t>
    </r>
  </si>
  <si>
    <r>
      <rPr>
        <sz val="9"/>
        <rFont val="Times New Roman"/>
        <charset val="134"/>
      </rPr>
      <t>2021.12.31</t>
    </r>
    <r>
      <rPr>
        <sz val="9"/>
        <rFont val="宋体"/>
        <charset val="134"/>
      </rPr>
      <t>只有禄航公司分红</t>
    </r>
    <r>
      <rPr>
        <sz val="9"/>
        <rFont val="Times New Roman"/>
        <charset val="134"/>
      </rPr>
      <t>1</t>
    </r>
    <r>
      <rPr>
        <sz val="9"/>
        <rFont val="宋体"/>
        <charset val="134"/>
      </rPr>
      <t>万元，少</t>
    </r>
    <r>
      <rPr>
        <sz val="9"/>
        <rFont val="Times New Roman"/>
        <charset val="134"/>
      </rPr>
      <t>0.5</t>
    </r>
    <r>
      <rPr>
        <sz val="9"/>
        <rFont val="宋体"/>
        <charset val="134"/>
      </rPr>
      <t>万元。群波生猪养殖场未分红。（</t>
    </r>
    <r>
      <rPr>
        <sz val="9"/>
        <rFont val="Times New Roman"/>
        <charset val="134"/>
      </rPr>
      <t>-1.2</t>
    </r>
    <r>
      <rPr>
        <sz val="9"/>
        <rFont val="宋体"/>
        <charset val="134"/>
      </rPr>
      <t>分）</t>
    </r>
  </si>
  <si>
    <r>
      <rPr>
        <sz val="9"/>
        <rFont val="宋体"/>
        <charset val="134"/>
      </rPr>
      <t>方案上</t>
    </r>
    <r>
      <rPr>
        <sz val="9"/>
        <rFont val="Times New Roman"/>
        <charset val="134"/>
      </rPr>
      <t>2020.4</t>
    </r>
    <r>
      <rPr>
        <sz val="9"/>
        <rFont val="宋体"/>
        <charset val="134"/>
      </rPr>
      <t>签订入股合同，实际</t>
    </r>
    <r>
      <rPr>
        <sz val="9"/>
        <rFont val="Times New Roman"/>
        <charset val="134"/>
      </rPr>
      <t>2020.5.8</t>
    </r>
    <r>
      <rPr>
        <sz val="9"/>
        <rFont val="宋体"/>
        <charset val="134"/>
      </rPr>
      <t>签。（</t>
    </r>
    <r>
      <rPr>
        <sz val="9"/>
        <rFont val="Times New Roman"/>
        <charset val="134"/>
      </rPr>
      <t>-2</t>
    </r>
    <r>
      <rPr>
        <sz val="9"/>
        <rFont val="宋体"/>
        <charset val="134"/>
      </rPr>
      <t>分）</t>
    </r>
  </si>
  <si>
    <r>
      <rPr>
        <sz val="9"/>
        <rFont val="Times New Roman"/>
        <charset val="134"/>
      </rPr>
      <t>2021.12.31</t>
    </r>
    <r>
      <rPr>
        <sz val="9"/>
        <rFont val="宋体"/>
        <charset val="134"/>
      </rPr>
      <t>只有禄航公司分红</t>
    </r>
    <r>
      <rPr>
        <sz val="9"/>
        <rFont val="Times New Roman"/>
        <charset val="134"/>
      </rPr>
      <t>1</t>
    </r>
    <r>
      <rPr>
        <sz val="9"/>
        <rFont val="宋体"/>
        <charset val="134"/>
      </rPr>
      <t>万元，少</t>
    </r>
    <r>
      <rPr>
        <sz val="9"/>
        <rFont val="Times New Roman"/>
        <charset val="134"/>
      </rPr>
      <t>0.5</t>
    </r>
    <r>
      <rPr>
        <sz val="9"/>
        <rFont val="宋体"/>
        <charset val="134"/>
      </rPr>
      <t>万元。群波生猪养殖场未分红。（</t>
    </r>
    <r>
      <rPr>
        <sz val="9"/>
        <rFont val="Times New Roman"/>
        <charset val="134"/>
      </rPr>
      <t>-7</t>
    </r>
    <r>
      <rPr>
        <sz val="9"/>
        <rFont val="宋体"/>
        <charset val="134"/>
      </rPr>
      <t>分）</t>
    </r>
  </si>
  <si>
    <r>
      <rPr>
        <b/>
        <sz val="9"/>
        <rFont val="宋体"/>
        <charset val="134"/>
      </rPr>
      <t>普莲村</t>
    </r>
  </si>
  <si>
    <r>
      <rPr>
        <sz val="9"/>
        <rFont val="宋体"/>
        <charset val="134"/>
      </rPr>
      <t>施工方私自变更实施内容，未按程序报批。</t>
    </r>
    <r>
      <rPr>
        <sz val="9"/>
        <rFont val="Times New Roman"/>
        <charset val="134"/>
      </rPr>
      <t>(-1.2</t>
    </r>
    <r>
      <rPr>
        <sz val="9"/>
        <rFont val="宋体"/>
        <charset val="134"/>
      </rPr>
      <t>分</t>
    </r>
    <r>
      <rPr>
        <sz val="9"/>
        <rFont val="Times New Roman"/>
        <charset val="134"/>
      </rPr>
      <t>)</t>
    </r>
  </si>
  <si>
    <r>
      <rPr>
        <sz val="9"/>
        <rFont val="宋体"/>
        <charset val="134"/>
      </rPr>
      <t>施工方私自变更实施内容，未按程序报批。（</t>
    </r>
    <r>
      <rPr>
        <sz val="9"/>
        <rFont val="Times New Roman"/>
        <charset val="134"/>
      </rPr>
      <t>-1.2</t>
    </r>
    <r>
      <rPr>
        <sz val="9"/>
        <rFont val="宋体"/>
        <charset val="134"/>
      </rPr>
      <t>分）</t>
    </r>
  </si>
  <si>
    <r>
      <rPr>
        <sz val="9"/>
        <rFont val="宋体"/>
        <charset val="134"/>
      </rPr>
      <t>施工方私自变更实施内容，实际内容与方案不符。（</t>
    </r>
    <r>
      <rPr>
        <sz val="9"/>
        <rFont val="Times New Roman"/>
        <charset val="134"/>
      </rPr>
      <t>-1.2</t>
    </r>
    <r>
      <rPr>
        <sz val="9"/>
        <rFont val="宋体"/>
        <charset val="134"/>
      </rPr>
      <t>分）</t>
    </r>
  </si>
  <si>
    <r>
      <rPr>
        <sz val="9"/>
        <rFont val="宋体"/>
        <charset val="134"/>
      </rPr>
      <t>目标：工期</t>
    </r>
    <r>
      <rPr>
        <sz val="9"/>
        <rFont val="Times New Roman"/>
        <charset val="134"/>
      </rPr>
      <t>10</t>
    </r>
    <r>
      <rPr>
        <sz val="9"/>
        <rFont val="宋体"/>
        <charset val="134"/>
      </rPr>
      <t>个月，</t>
    </r>
    <r>
      <rPr>
        <sz val="9"/>
        <rFont val="Times New Roman"/>
        <charset val="134"/>
      </rPr>
      <t>2020.7</t>
    </r>
    <r>
      <rPr>
        <sz val="9"/>
        <rFont val="宋体"/>
        <charset val="134"/>
      </rPr>
      <t>全部完成。实际：</t>
    </r>
    <r>
      <rPr>
        <sz val="9"/>
        <rFont val="Times New Roman"/>
        <charset val="134"/>
      </rPr>
      <t>2020.9.30</t>
    </r>
    <r>
      <rPr>
        <sz val="9"/>
        <rFont val="宋体"/>
        <charset val="134"/>
      </rPr>
      <t>完成。（</t>
    </r>
    <r>
      <rPr>
        <sz val="9"/>
        <rFont val="Times New Roman"/>
        <charset val="134"/>
      </rPr>
      <t>-2</t>
    </r>
    <r>
      <rPr>
        <sz val="9"/>
        <rFont val="宋体"/>
        <charset val="134"/>
      </rPr>
      <t>分）</t>
    </r>
  </si>
  <si>
    <r>
      <rPr>
        <b/>
        <sz val="9"/>
        <rFont val="宋体"/>
        <charset val="134"/>
      </rPr>
      <t>狮桥村</t>
    </r>
  </si>
  <si>
    <r>
      <rPr>
        <sz val="9"/>
        <rFont val="宋体"/>
        <charset val="134"/>
      </rPr>
      <t>方案中无完成时效指标。（</t>
    </r>
    <r>
      <rPr>
        <sz val="9"/>
        <rFont val="Times New Roman"/>
        <charset val="134"/>
      </rPr>
      <t>-1.2</t>
    </r>
    <r>
      <rPr>
        <sz val="9"/>
        <rFont val="宋体"/>
        <charset val="134"/>
      </rPr>
      <t>分）</t>
    </r>
  </si>
  <si>
    <r>
      <rPr>
        <sz val="9"/>
        <rFont val="宋体"/>
        <charset val="134"/>
      </rPr>
      <t>方案中无完成时效指标，无验收资料。无法确定实际完成时间。（</t>
    </r>
    <r>
      <rPr>
        <sz val="9"/>
        <rFont val="Times New Roman"/>
        <charset val="134"/>
      </rPr>
      <t>-2</t>
    </r>
    <r>
      <rPr>
        <sz val="9"/>
        <rFont val="宋体"/>
        <charset val="134"/>
      </rPr>
      <t>分）</t>
    </r>
  </si>
  <si>
    <r>
      <rPr>
        <sz val="9"/>
        <rFont val="宋体"/>
        <charset val="134"/>
      </rPr>
      <t>花椒房</t>
    </r>
    <r>
      <rPr>
        <sz val="9"/>
        <rFont val="Times New Roman"/>
        <charset val="134"/>
      </rPr>
      <t>2021</t>
    </r>
    <r>
      <rPr>
        <sz val="9"/>
        <rFont val="宋体"/>
        <charset val="134"/>
      </rPr>
      <t>年出租并收取租金，</t>
    </r>
    <r>
      <rPr>
        <sz val="9"/>
        <rFont val="Times New Roman"/>
        <charset val="134"/>
      </rPr>
      <t>2022</t>
    </r>
    <r>
      <rPr>
        <sz val="9"/>
        <rFont val="宋体"/>
        <charset val="134"/>
      </rPr>
      <t>年始因为承包商花椒收成下滑便停止租用花椒房、目前花椒房处于空置状态（</t>
    </r>
    <r>
      <rPr>
        <sz val="9"/>
        <rFont val="Times New Roman"/>
        <charset val="134"/>
      </rPr>
      <t>2022</t>
    </r>
    <r>
      <rPr>
        <sz val="9"/>
        <rFont val="宋体"/>
        <charset val="134"/>
      </rPr>
      <t>年狮桥村集体经济大力发展花椒种植）花椒房后续为集体使用。（</t>
    </r>
    <r>
      <rPr>
        <sz val="9"/>
        <rFont val="Times New Roman"/>
        <charset val="134"/>
      </rPr>
      <t>-7</t>
    </r>
    <r>
      <rPr>
        <sz val="9"/>
        <rFont val="宋体"/>
        <charset val="134"/>
      </rPr>
      <t>分）</t>
    </r>
  </si>
  <si>
    <r>
      <rPr>
        <b/>
        <sz val="9"/>
        <rFont val="宋体"/>
        <charset val="134"/>
      </rPr>
      <t>吉家村</t>
    </r>
  </si>
  <si>
    <r>
      <rPr>
        <sz val="9"/>
        <rFont val="宋体"/>
        <charset val="134"/>
      </rPr>
      <t>方案编制</t>
    </r>
    <r>
      <rPr>
        <sz val="9"/>
        <rFont val="Times New Roman"/>
        <charset val="134"/>
      </rPr>
      <t>2020.5</t>
    </r>
    <r>
      <rPr>
        <sz val="9"/>
        <rFont val="宋体"/>
        <charset val="134"/>
      </rPr>
      <t>，验收</t>
    </r>
    <r>
      <rPr>
        <sz val="9"/>
        <rFont val="Times New Roman"/>
        <charset val="134"/>
      </rPr>
      <t>2022.5</t>
    </r>
    <r>
      <rPr>
        <sz val="9"/>
        <rFont val="宋体"/>
        <charset val="134"/>
      </rPr>
      <t>，申请变更</t>
    </r>
    <r>
      <rPr>
        <sz val="9"/>
        <rFont val="Times New Roman"/>
        <charset val="134"/>
      </rPr>
      <t>2022.6</t>
    </r>
    <r>
      <rPr>
        <sz val="9"/>
        <rFont val="宋体"/>
        <charset val="134"/>
      </rPr>
      <t>。（</t>
    </r>
    <r>
      <rPr>
        <sz val="9"/>
        <rFont val="Times New Roman"/>
        <charset val="134"/>
      </rPr>
      <t>-1.2</t>
    </r>
    <r>
      <rPr>
        <sz val="9"/>
        <rFont val="宋体"/>
        <charset val="134"/>
      </rPr>
      <t>分）</t>
    </r>
  </si>
  <si>
    <r>
      <rPr>
        <sz val="9"/>
        <rFont val="宋体"/>
        <charset val="134"/>
      </rPr>
      <t>验收</t>
    </r>
    <r>
      <rPr>
        <sz val="9"/>
        <rFont val="Times New Roman"/>
        <charset val="134"/>
      </rPr>
      <t>2022.5</t>
    </r>
    <r>
      <rPr>
        <sz val="9"/>
        <rFont val="宋体"/>
        <charset val="134"/>
      </rPr>
      <t>，申请变更</t>
    </r>
    <r>
      <rPr>
        <sz val="9"/>
        <rFont val="Times New Roman"/>
        <charset val="134"/>
      </rPr>
      <t>2022.6</t>
    </r>
    <r>
      <rPr>
        <sz val="9"/>
        <rFont val="宋体"/>
        <charset val="134"/>
      </rPr>
      <t>。（</t>
    </r>
    <r>
      <rPr>
        <sz val="9"/>
        <rFont val="Times New Roman"/>
        <charset val="134"/>
      </rPr>
      <t>-0.6</t>
    </r>
    <r>
      <rPr>
        <sz val="9"/>
        <rFont val="宋体"/>
        <charset val="134"/>
      </rPr>
      <t>分）</t>
    </r>
  </si>
  <si>
    <r>
      <rPr>
        <sz val="9"/>
        <rFont val="宋体"/>
        <charset val="134"/>
      </rPr>
      <t>围栏目标</t>
    </r>
    <r>
      <rPr>
        <sz val="9"/>
        <rFont val="Times New Roman"/>
        <charset val="134"/>
      </rPr>
      <t>650</t>
    </r>
    <r>
      <rPr>
        <sz val="9"/>
        <rFont val="宋体"/>
        <charset val="134"/>
      </rPr>
      <t>米，实际</t>
    </r>
    <r>
      <rPr>
        <sz val="9"/>
        <rFont val="Times New Roman"/>
        <charset val="134"/>
      </rPr>
      <t>479</t>
    </r>
    <r>
      <rPr>
        <sz val="9"/>
        <rFont val="宋体"/>
        <charset val="134"/>
      </rPr>
      <t>米，完成率</t>
    </r>
    <r>
      <rPr>
        <sz val="9"/>
        <rFont val="Times New Roman"/>
        <charset val="134"/>
      </rPr>
      <t>74%</t>
    </r>
    <r>
      <rPr>
        <sz val="9"/>
        <rFont val="宋体"/>
        <charset val="134"/>
      </rPr>
      <t>。（</t>
    </r>
    <r>
      <rPr>
        <sz val="9"/>
        <rFont val="Times New Roman"/>
        <charset val="134"/>
      </rPr>
      <t>-1.3</t>
    </r>
    <r>
      <rPr>
        <sz val="9"/>
        <rFont val="宋体"/>
        <charset val="134"/>
      </rPr>
      <t>分）</t>
    </r>
  </si>
  <si>
    <r>
      <rPr>
        <sz val="9"/>
        <rFont val="宋体"/>
        <charset val="134"/>
      </rPr>
      <t>方案</t>
    </r>
    <r>
      <rPr>
        <sz val="9"/>
        <rFont val="Times New Roman"/>
        <charset val="134"/>
      </rPr>
      <t>2020.12</t>
    </r>
    <r>
      <rPr>
        <sz val="9"/>
        <rFont val="宋体"/>
        <charset val="134"/>
      </rPr>
      <t>完成，实际</t>
    </r>
    <r>
      <rPr>
        <sz val="9"/>
        <rFont val="Times New Roman"/>
        <charset val="134"/>
      </rPr>
      <t>2022.5</t>
    </r>
    <r>
      <rPr>
        <sz val="9"/>
        <rFont val="宋体"/>
        <charset val="134"/>
      </rPr>
      <t>月完工。（</t>
    </r>
    <r>
      <rPr>
        <sz val="9"/>
        <rFont val="Times New Roman"/>
        <charset val="134"/>
      </rPr>
      <t>-5</t>
    </r>
    <r>
      <rPr>
        <sz val="9"/>
        <rFont val="宋体"/>
        <charset val="134"/>
      </rPr>
      <t>分）</t>
    </r>
  </si>
  <si>
    <r>
      <rPr>
        <b/>
        <sz val="9"/>
        <rFont val="宋体"/>
        <charset val="134"/>
      </rPr>
      <t>童家村</t>
    </r>
  </si>
  <si>
    <r>
      <rPr>
        <sz val="9"/>
        <rFont val="宋体"/>
        <charset val="134"/>
      </rPr>
      <t>方案上无时效指标。（</t>
    </r>
    <r>
      <rPr>
        <sz val="9"/>
        <rFont val="Times New Roman"/>
        <charset val="134"/>
      </rPr>
      <t>-1.2</t>
    </r>
    <r>
      <rPr>
        <sz val="9"/>
        <rFont val="宋体"/>
        <charset val="134"/>
      </rPr>
      <t>分）</t>
    </r>
  </si>
  <si>
    <r>
      <rPr>
        <sz val="9"/>
        <rFont val="宋体"/>
        <charset val="134"/>
      </rPr>
      <t>方案上无时效指标，目前未完工</t>
    </r>
    <r>
      <rPr>
        <sz val="9"/>
        <rFont val="Times New Roman"/>
        <charset val="134"/>
      </rPr>
      <t xml:space="preserve"> </t>
    </r>
    <r>
      <rPr>
        <sz val="9"/>
        <rFont val="宋体"/>
        <charset val="134"/>
      </rPr>
      <t>。（</t>
    </r>
    <r>
      <rPr>
        <sz val="9"/>
        <rFont val="Times New Roman"/>
        <charset val="134"/>
      </rPr>
      <t>-2</t>
    </r>
    <r>
      <rPr>
        <sz val="9"/>
        <rFont val="宋体"/>
        <charset val="134"/>
      </rPr>
      <t>分）</t>
    </r>
  </si>
  <si>
    <r>
      <rPr>
        <sz val="9"/>
        <rFont val="宋体"/>
        <charset val="134"/>
      </rPr>
      <t>辣椒种植第一年因病虫害（管理不善）人工成本高（前期市场调查了解不充分）收成不佳，停止种植，沃柑</t>
    </r>
    <r>
      <rPr>
        <sz val="9"/>
        <rFont val="Times New Roman"/>
        <charset val="134"/>
      </rPr>
      <t>2022</t>
    </r>
    <r>
      <rPr>
        <sz val="9"/>
        <rFont val="宋体"/>
        <charset val="134"/>
      </rPr>
      <t>年开始挂果。收割机以及拖拉机</t>
    </r>
    <r>
      <rPr>
        <sz val="9"/>
        <rFont val="Times New Roman"/>
        <charset val="134"/>
      </rPr>
      <t>2021</t>
    </r>
    <r>
      <rPr>
        <sz val="9"/>
        <rFont val="宋体"/>
        <charset val="134"/>
      </rPr>
      <t>年</t>
    </r>
    <r>
      <rPr>
        <sz val="9"/>
        <rFont val="Times New Roman"/>
        <charset val="134"/>
      </rPr>
      <t>9</t>
    </r>
    <r>
      <rPr>
        <sz val="9"/>
        <rFont val="宋体"/>
        <charset val="134"/>
      </rPr>
      <t>月后陆续投入出租使用，收割机</t>
    </r>
    <r>
      <rPr>
        <sz val="9"/>
        <rFont val="Times New Roman"/>
        <charset val="134"/>
      </rPr>
      <t>150</t>
    </r>
    <r>
      <rPr>
        <sz val="9"/>
        <rFont val="宋体"/>
        <charset val="134"/>
      </rPr>
      <t>元</t>
    </r>
    <r>
      <rPr>
        <sz val="9"/>
        <rFont val="Times New Roman"/>
        <charset val="134"/>
      </rPr>
      <t>/</t>
    </r>
    <r>
      <rPr>
        <sz val="9"/>
        <rFont val="宋体"/>
        <charset val="134"/>
      </rPr>
      <t>亩，拖拉机</t>
    </r>
    <r>
      <rPr>
        <sz val="9"/>
        <rFont val="Times New Roman"/>
        <charset val="134"/>
      </rPr>
      <t>100/</t>
    </r>
    <r>
      <rPr>
        <sz val="9"/>
        <rFont val="宋体"/>
        <charset val="134"/>
      </rPr>
      <t>亩，（但是因作物收割时间限制使用时间范围受限，又因道路崎岖使用空间范围受限）（</t>
    </r>
    <r>
      <rPr>
        <sz val="9"/>
        <rFont val="Times New Roman"/>
        <charset val="134"/>
      </rPr>
      <t>-7</t>
    </r>
    <r>
      <rPr>
        <sz val="9"/>
        <rFont val="宋体"/>
        <charset val="134"/>
      </rPr>
      <t>分）</t>
    </r>
  </si>
  <si>
    <r>
      <rPr>
        <b/>
        <sz val="9"/>
        <rFont val="宋体"/>
        <charset val="134"/>
      </rPr>
      <t>石马村</t>
    </r>
  </si>
  <si>
    <r>
      <rPr>
        <sz val="9"/>
        <rFont val="宋体"/>
        <charset val="134"/>
      </rPr>
      <t>方案</t>
    </r>
    <r>
      <rPr>
        <sz val="9"/>
        <rFont val="Times New Roman"/>
        <charset val="134"/>
      </rPr>
      <t>2020.3</t>
    </r>
    <r>
      <rPr>
        <sz val="9"/>
        <rFont val="宋体"/>
        <charset val="134"/>
      </rPr>
      <t>完工，实际</t>
    </r>
    <r>
      <rPr>
        <sz val="9"/>
        <rFont val="Times New Roman"/>
        <charset val="134"/>
      </rPr>
      <t>2020.6.</t>
    </r>
    <r>
      <rPr>
        <sz val="9"/>
        <rFont val="宋体"/>
        <charset val="134"/>
      </rPr>
      <t>（</t>
    </r>
    <r>
      <rPr>
        <sz val="9"/>
        <rFont val="Times New Roman"/>
        <charset val="134"/>
      </rPr>
      <t>-5</t>
    </r>
    <r>
      <rPr>
        <sz val="9"/>
        <rFont val="宋体"/>
        <charset val="134"/>
      </rPr>
      <t>分）</t>
    </r>
  </si>
  <si>
    <r>
      <rPr>
        <b/>
        <sz val="9"/>
        <rFont val="宋体"/>
        <charset val="134"/>
      </rPr>
      <t>石庙村</t>
    </r>
  </si>
  <si>
    <r>
      <rPr>
        <sz val="9"/>
        <rFont val="宋体"/>
        <charset val="134"/>
      </rPr>
      <t>项目有关情况未公示</t>
    </r>
    <r>
      <rPr>
        <sz val="9"/>
        <rFont val="Times New Roman"/>
        <charset val="134"/>
      </rPr>
      <t>.</t>
    </r>
    <r>
      <rPr>
        <sz val="9"/>
        <rFont val="宋体"/>
        <charset val="134"/>
      </rPr>
      <t>（</t>
    </r>
    <r>
      <rPr>
        <sz val="9"/>
        <rFont val="Times New Roman"/>
        <charset val="134"/>
      </rPr>
      <t>-3</t>
    </r>
    <r>
      <rPr>
        <sz val="9"/>
        <rFont val="宋体"/>
        <charset val="134"/>
      </rPr>
      <t>分）</t>
    </r>
  </si>
  <si>
    <r>
      <rPr>
        <sz val="9"/>
        <rFont val="宋体"/>
        <charset val="134"/>
      </rPr>
      <t>无该项目有关管理制度。（</t>
    </r>
    <r>
      <rPr>
        <sz val="9"/>
        <rFont val="Times New Roman"/>
        <charset val="134"/>
      </rPr>
      <t>-1.2</t>
    </r>
    <r>
      <rPr>
        <sz val="9"/>
        <rFont val="宋体"/>
        <charset val="134"/>
      </rPr>
      <t>分）</t>
    </r>
  </si>
  <si>
    <r>
      <rPr>
        <sz val="9"/>
        <rFont val="宋体"/>
        <charset val="134"/>
      </rPr>
      <t>无该项目有关管理制度，项目有关情况未公示。（</t>
    </r>
    <r>
      <rPr>
        <sz val="9"/>
        <rFont val="Times New Roman"/>
        <charset val="134"/>
      </rPr>
      <t>-1.2</t>
    </r>
    <r>
      <rPr>
        <sz val="9"/>
        <rFont val="宋体"/>
        <charset val="134"/>
      </rPr>
      <t>分）</t>
    </r>
  </si>
  <si>
    <r>
      <rPr>
        <sz val="9"/>
        <rFont val="宋体"/>
        <charset val="134"/>
      </rPr>
      <t>方案</t>
    </r>
    <r>
      <rPr>
        <sz val="9"/>
        <rFont val="Times New Roman"/>
        <charset val="134"/>
      </rPr>
      <t>2020.12.30</t>
    </r>
    <r>
      <rPr>
        <sz val="9"/>
        <rFont val="宋体"/>
        <charset val="134"/>
      </rPr>
      <t>完工，验收报告未注明完工时间。完工时间不明，申请验收</t>
    </r>
    <r>
      <rPr>
        <sz val="9"/>
        <rFont val="Times New Roman"/>
        <charset val="134"/>
      </rPr>
      <t>2021.1.18</t>
    </r>
    <r>
      <rPr>
        <sz val="9"/>
        <rFont val="宋体"/>
        <charset val="134"/>
      </rPr>
      <t>。（</t>
    </r>
    <r>
      <rPr>
        <sz val="9"/>
        <rFont val="Times New Roman"/>
        <charset val="134"/>
      </rPr>
      <t>-2</t>
    </r>
    <r>
      <rPr>
        <sz val="9"/>
        <rFont val="宋体"/>
        <charset val="134"/>
      </rPr>
      <t>分）</t>
    </r>
  </si>
  <si>
    <r>
      <rPr>
        <b/>
        <sz val="9"/>
        <rFont val="宋体"/>
        <charset val="134"/>
      </rPr>
      <t>水桥村</t>
    </r>
  </si>
  <si>
    <r>
      <rPr>
        <sz val="9"/>
        <rFont val="宋体"/>
        <charset val="134"/>
      </rPr>
      <t>项目有关情况未公示。（</t>
    </r>
    <r>
      <rPr>
        <sz val="9"/>
        <rFont val="Times New Roman"/>
        <charset val="134"/>
      </rPr>
      <t>-3</t>
    </r>
    <r>
      <rPr>
        <sz val="9"/>
        <rFont val="宋体"/>
        <charset val="134"/>
      </rPr>
      <t>分）</t>
    </r>
  </si>
  <si>
    <r>
      <rPr>
        <sz val="9"/>
        <rFont val="宋体"/>
        <charset val="134"/>
      </rPr>
      <t>未提供方案，无法确定时效指标。（</t>
    </r>
    <r>
      <rPr>
        <sz val="9"/>
        <rFont val="Times New Roman"/>
        <charset val="134"/>
      </rPr>
      <t>-1.2</t>
    </r>
    <r>
      <rPr>
        <sz val="9"/>
        <rFont val="宋体"/>
        <charset val="134"/>
      </rPr>
      <t>分）</t>
    </r>
  </si>
  <si>
    <r>
      <rPr>
        <sz val="9"/>
        <rFont val="宋体"/>
        <charset val="134"/>
      </rPr>
      <t>方案上周转台</t>
    </r>
    <r>
      <rPr>
        <sz val="9"/>
        <rFont val="Times New Roman"/>
        <charset val="134"/>
      </rPr>
      <t>3</t>
    </r>
    <r>
      <rPr>
        <sz val="9"/>
        <rFont val="宋体"/>
        <charset val="134"/>
      </rPr>
      <t>个，实际完成</t>
    </r>
    <r>
      <rPr>
        <sz val="9"/>
        <rFont val="Times New Roman"/>
        <charset val="134"/>
      </rPr>
      <t>2</t>
    </r>
    <r>
      <rPr>
        <sz val="9"/>
        <rFont val="宋体"/>
        <charset val="134"/>
      </rPr>
      <t>个。（</t>
    </r>
    <r>
      <rPr>
        <sz val="9"/>
        <rFont val="Times New Roman"/>
        <charset val="134"/>
      </rPr>
      <t>-1.67</t>
    </r>
    <r>
      <rPr>
        <sz val="9"/>
        <rFont val="宋体"/>
        <charset val="134"/>
      </rPr>
      <t>分）</t>
    </r>
  </si>
  <si>
    <r>
      <rPr>
        <sz val="9"/>
        <rFont val="宋体"/>
        <charset val="134"/>
      </rPr>
      <t>未提供方案，无法确定时效指标。</t>
    </r>
    <r>
      <rPr>
        <sz val="9"/>
        <rFont val="Times New Roman"/>
        <charset val="134"/>
      </rPr>
      <t>2022.2.10</t>
    </r>
    <r>
      <rPr>
        <sz val="9"/>
        <rFont val="宋体"/>
        <charset val="134"/>
      </rPr>
      <t>竣工，验收</t>
    </r>
    <r>
      <rPr>
        <sz val="9"/>
        <rFont val="Times New Roman"/>
        <charset val="134"/>
      </rPr>
      <t>2022.3.28</t>
    </r>
    <r>
      <rPr>
        <sz val="9"/>
        <rFont val="宋体"/>
        <charset val="134"/>
      </rPr>
      <t>。（</t>
    </r>
    <r>
      <rPr>
        <sz val="9"/>
        <rFont val="Times New Roman"/>
        <charset val="134"/>
      </rPr>
      <t>-2</t>
    </r>
    <r>
      <rPr>
        <sz val="9"/>
        <rFont val="宋体"/>
        <charset val="134"/>
      </rPr>
      <t>分）</t>
    </r>
  </si>
  <si>
    <r>
      <rPr>
        <b/>
        <sz val="9"/>
        <rFont val="宋体"/>
        <charset val="134"/>
      </rPr>
      <t>板仓村</t>
    </r>
  </si>
  <si>
    <r>
      <rPr>
        <sz val="9"/>
        <rFont val="宋体"/>
        <charset val="134"/>
      </rPr>
      <t>方案</t>
    </r>
    <r>
      <rPr>
        <sz val="9"/>
        <rFont val="Times New Roman"/>
        <charset val="134"/>
      </rPr>
      <t>2020.6</t>
    </r>
    <r>
      <rPr>
        <sz val="9"/>
        <rFont val="宋体"/>
        <charset val="134"/>
      </rPr>
      <t>前完成，实际</t>
    </r>
    <r>
      <rPr>
        <sz val="9"/>
        <rFont val="Times New Roman"/>
        <charset val="134"/>
      </rPr>
      <t>2020.9</t>
    </r>
    <r>
      <rPr>
        <sz val="9"/>
        <rFont val="宋体"/>
        <charset val="134"/>
      </rPr>
      <t>完工。（</t>
    </r>
    <r>
      <rPr>
        <sz val="9"/>
        <rFont val="Times New Roman"/>
        <charset val="134"/>
      </rPr>
      <t>-5</t>
    </r>
    <r>
      <rPr>
        <sz val="9"/>
        <rFont val="宋体"/>
        <charset val="134"/>
      </rPr>
      <t>分）</t>
    </r>
  </si>
  <si>
    <r>
      <rPr>
        <sz val="9"/>
        <rFont val="Times New Roman"/>
        <charset val="134"/>
      </rPr>
      <t>2020</t>
    </r>
    <r>
      <rPr>
        <sz val="9"/>
        <rFont val="宋体"/>
        <charset val="134"/>
      </rPr>
      <t>年辣椒种植因病虫害（管理不善）以及市场价格、销路的影响收入甚微（</t>
    </r>
    <r>
      <rPr>
        <sz val="9"/>
        <rFont val="Times New Roman"/>
        <charset val="134"/>
      </rPr>
      <t>2021</t>
    </r>
    <r>
      <rPr>
        <sz val="9"/>
        <rFont val="宋体"/>
        <charset val="134"/>
      </rPr>
      <t>年收回</t>
    </r>
    <r>
      <rPr>
        <sz val="9"/>
        <rFont val="Times New Roman"/>
        <charset val="134"/>
      </rPr>
      <t>2</t>
    </r>
    <r>
      <rPr>
        <sz val="9"/>
        <rFont val="宋体"/>
        <charset val="134"/>
      </rPr>
      <t>万左右），次年换种花椒</t>
    </r>
    <r>
      <rPr>
        <sz val="9"/>
        <rFont val="Times New Roman"/>
        <charset val="134"/>
      </rPr>
      <t>2021</t>
    </r>
    <r>
      <rPr>
        <sz val="9"/>
        <rFont val="宋体"/>
        <charset val="134"/>
      </rPr>
      <t>年收入</t>
    </r>
    <r>
      <rPr>
        <sz val="9"/>
        <rFont val="Times New Roman"/>
        <charset val="134"/>
      </rPr>
      <t>6</t>
    </r>
    <r>
      <rPr>
        <sz val="9"/>
        <rFont val="宋体"/>
        <charset val="134"/>
      </rPr>
      <t>万左右，柠檬园也因病虫害</t>
    </r>
    <r>
      <rPr>
        <sz val="9"/>
        <rFont val="Times New Roman"/>
        <charset val="134"/>
      </rPr>
      <t>2021</t>
    </r>
    <r>
      <rPr>
        <sz val="9"/>
        <rFont val="宋体"/>
        <charset val="134"/>
      </rPr>
      <t>年收入仅</t>
    </r>
    <r>
      <rPr>
        <sz val="9"/>
        <rFont val="Times New Roman"/>
        <charset val="134"/>
      </rPr>
      <t>6000</t>
    </r>
    <r>
      <rPr>
        <sz val="9"/>
        <rFont val="宋体"/>
        <charset val="134"/>
      </rPr>
      <t>元左右。（</t>
    </r>
    <r>
      <rPr>
        <sz val="9"/>
        <rFont val="Times New Roman"/>
        <charset val="134"/>
      </rPr>
      <t>-7</t>
    </r>
    <r>
      <rPr>
        <sz val="9"/>
        <rFont val="宋体"/>
        <charset val="134"/>
      </rPr>
      <t>分）</t>
    </r>
  </si>
  <si>
    <r>
      <rPr>
        <b/>
        <sz val="9"/>
        <rFont val="宋体"/>
        <charset val="134"/>
      </rPr>
      <t>五里社区</t>
    </r>
  </si>
  <si>
    <r>
      <rPr>
        <sz val="9"/>
        <rFont val="Times New Roman"/>
        <charset val="134"/>
      </rPr>
      <t>2021.3</t>
    </r>
    <r>
      <rPr>
        <sz val="9"/>
        <rFont val="宋体"/>
        <charset val="134"/>
      </rPr>
      <t>签订施工合同，</t>
    </r>
    <r>
      <rPr>
        <sz val="9"/>
        <rFont val="Times New Roman"/>
        <charset val="134"/>
      </rPr>
      <t>2021.6</t>
    </r>
    <r>
      <rPr>
        <sz val="9"/>
        <rFont val="宋体"/>
        <charset val="134"/>
      </rPr>
      <t>完工，</t>
    </r>
    <r>
      <rPr>
        <sz val="9"/>
        <rFont val="Times New Roman"/>
        <charset val="134"/>
      </rPr>
      <t>2021.9</t>
    </r>
    <r>
      <rPr>
        <sz val="9"/>
        <rFont val="宋体"/>
        <charset val="134"/>
      </rPr>
      <t>请示变更，</t>
    </r>
    <r>
      <rPr>
        <sz val="9"/>
        <rFont val="Times New Roman"/>
        <charset val="134"/>
      </rPr>
      <t>2021.10</t>
    </r>
    <r>
      <rPr>
        <sz val="9"/>
        <rFont val="宋体"/>
        <charset val="134"/>
      </rPr>
      <t>镇委会审议。（</t>
    </r>
    <r>
      <rPr>
        <sz val="9"/>
        <rFont val="Times New Roman"/>
        <charset val="134"/>
      </rPr>
      <t>-1.2</t>
    </r>
    <r>
      <rPr>
        <sz val="9"/>
        <rFont val="宋体"/>
        <charset val="134"/>
      </rPr>
      <t>分）</t>
    </r>
  </si>
  <si>
    <r>
      <rPr>
        <sz val="9"/>
        <rFont val="宋体"/>
        <charset val="134"/>
      </rPr>
      <t>无该项目有关管理制度，完工后才申请变更项目内容。（</t>
    </r>
    <r>
      <rPr>
        <sz val="9"/>
        <rFont val="Times New Roman"/>
        <charset val="134"/>
      </rPr>
      <t>-1.2</t>
    </r>
    <r>
      <rPr>
        <sz val="9"/>
        <rFont val="宋体"/>
        <charset val="134"/>
      </rPr>
      <t>分）</t>
    </r>
  </si>
  <si>
    <r>
      <rPr>
        <sz val="9"/>
        <rFont val="宋体"/>
        <charset val="134"/>
      </rPr>
      <t>生产便道目标</t>
    </r>
    <r>
      <rPr>
        <sz val="9"/>
        <rFont val="Times New Roman"/>
        <charset val="134"/>
      </rPr>
      <t>850</t>
    </r>
    <r>
      <rPr>
        <sz val="9"/>
        <rFont val="宋体"/>
        <charset val="134"/>
      </rPr>
      <t>米，实际</t>
    </r>
    <r>
      <rPr>
        <sz val="9"/>
        <rFont val="Times New Roman"/>
        <charset val="134"/>
      </rPr>
      <t>810.8</t>
    </r>
    <r>
      <rPr>
        <sz val="9"/>
        <rFont val="宋体"/>
        <charset val="134"/>
      </rPr>
      <t>米。（</t>
    </r>
    <r>
      <rPr>
        <sz val="9"/>
        <rFont val="Times New Roman"/>
        <charset val="134"/>
      </rPr>
      <t>-0.23</t>
    </r>
    <r>
      <rPr>
        <sz val="9"/>
        <rFont val="宋体"/>
        <charset val="134"/>
      </rPr>
      <t>分）</t>
    </r>
  </si>
  <si>
    <r>
      <rPr>
        <sz val="9"/>
        <rFont val="Times New Roman"/>
        <charset val="134"/>
      </rPr>
      <t>2019</t>
    </r>
    <r>
      <rPr>
        <sz val="9"/>
        <rFont val="宋体"/>
        <charset val="134"/>
      </rPr>
      <t>年资金，未提供方案，无法确定时效指标。</t>
    </r>
    <r>
      <rPr>
        <sz val="9"/>
        <rFont val="Times New Roman"/>
        <charset val="134"/>
      </rPr>
      <t>2021.3</t>
    </r>
    <r>
      <rPr>
        <sz val="9"/>
        <rFont val="宋体"/>
        <charset val="134"/>
      </rPr>
      <t>签订施工合同，</t>
    </r>
    <r>
      <rPr>
        <sz val="9"/>
        <rFont val="Times New Roman"/>
        <charset val="134"/>
      </rPr>
      <t>2021.6</t>
    </r>
    <r>
      <rPr>
        <sz val="9"/>
        <rFont val="宋体"/>
        <charset val="134"/>
      </rPr>
      <t>完工，</t>
    </r>
    <r>
      <rPr>
        <sz val="9"/>
        <rFont val="Times New Roman"/>
        <charset val="134"/>
      </rPr>
      <t>2021.9</t>
    </r>
    <r>
      <rPr>
        <sz val="9"/>
        <rFont val="宋体"/>
        <charset val="134"/>
      </rPr>
      <t>请示变更，</t>
    </r>
    <r>
      <rPr>
        <sz val="9"/>
        <rFont val="Times New Roman"/>
        <charset val="134"/>
      </rPr>
      <t>2021.10</t>
    </r>
    <r>
      <rPr>
        <sz val="9"/>
        <rFont val="宋体"/>
        <charset val="134"/>
      </rPr>
      <t>镇委会审议。（</t>
    </r>
    <r>
      <rPr>
        <sz val="9"/>
        <rFont val="Times New Roman"/>
        <charset val="134"/>
      </rPr>
      <t>-5</t>
    </r>
    <r>
      <rPr>
        <sz val="9"/>
        <rFont val="宋体"/>
        <charset val="134"/>
      </rPr>
      <t>分）</t>
    </r>
  </si>
  <si>
    <r>
      <rPr>
        <b/>
        <sz val="9"/>
        <rFont val="宋体"/>
        <charset val="134"/>
      </rPr>
      <t>管店村</t>
    </r>
  </si>
  <si>
    <r>
      <rPr>
        <sz val="9"/>
        <rFont val="宋体"/>
        <charset val="134"/>
      </rPr>
      <t>项目有关情况未公示，无立项有关会议记录。（</t>
    </r>
    <r>
      <rPr>
        <sz val="9"/>
        <rFont val="Times New Roman"/>
        <charset val="134"/>
      </rPr>
      <t>-3</t>
    </r>
    <r>
      <rPr>
        <sz val="9"/>
        <rFont val="宋体"/>
        <charset val="134"/>
      </rPr>
      <t>分）</t>
    </r>
  </si>
  <si>
    <r>
      <rPr>
        <sz val="9"/>
        <rFont val="宋体"/>
        <charset val="134"/>
      </rPr>
      <t>无该项目有关管理制度和立项会议记录，项目有关情况未公示。（</t>
    </r>
    <r>
      <rPr>
        <sz val="9"/>
        <rFont val="Times New Roman"/>
        <charset val="134"/>
      </rPr>
      <t>-2.1</t>
    </r>
    <r>
      <rPr>
        <sz val="9"/>
        <rFont val="宋体"/>
        <charset val="134"/>
      </rPr>
      <t>分）</t>
    </r>
  </si>
  <si>
    <r>
      <rPr>
        <sz val="9"/>
        <rFont val="宋体"/>
        <charset val="134"/>
      </rPr>
      <t>未提供方案，无法确定时效指标，验收</t>
    </r>
    <r>
      <rPr>
        <sz val="9"/>
        <rFont val="Times New Roman"/>
        <charset val="134"/>
      </rPr>
      <t>2022.5.5</t>
    </r>
    <r>
      <rPr>
        <sz val="9"/>
        <rFont val="宋体"/>
        <charset val="134"/>
      </rPr>
      <t>。（</t>
    </r>
    <r>
      <rPr>
        <sz val="9"/>
        <rFont val="Times New Roman"/>
        <charset val="134"/>
      </rPr>
      <t>-2</t>
    </r>
    <r>
      <rPr>
        <sz val="9"/>
        <rFont val="宋体"/>
        <charset val="134"/>
      </rPr>
      <t>分）</t>
    </r>
  </si>
  <si>
    <r>
      <rPr>
        <b/>
        <sz val="9"/>
        <rFont val="宋体"/>
        <charset val="134"/>
      </rPr>
      <t>普陀村</t>
    </r>
  </si>
  <si>
    <r>
      <rPr>
        <sz val="9"/>
        <rFont val="Times New Roman"/>
        <charset val="134"/>
      </rPr>
      <t>1</t>
    </r>
    <r>
      <rPr>
        <sz val="9"/>
        <rFont val="宋体"/>
        <charset val="134"/>
      </rPr>
      <t>、项目立项和变更未经村民或村民代表大会表决通过。</t>
    </r>
    <r>
      <rPr>
        <sz val="9"/>
        <rFont val="Times New Roman"/>
        <charset val="134"/>
      </rPr>
      <t>2</t>
    </r>
    <r>
      <rPr>
        <sz val="9"/>
        <rFont val="宋体"/>
        <charset val="134"/>
      </rPr>
      <t>、原发展球改茹失败，于</t>
    </r>
    <r>
      <rPr>
        <sz val="9"/>
        <rFont val="Times New Roman"/>
        <charset val="134"/>
      </rPr>
      <t>2021.3</t>
    </r>
    <r>
      <rPr>
        <sz val="9"/>
        <rFont val="宋体"/>
        <charset val="134"/>
      </rPr>
      <t>租地</t>
    </r>
    <r>
      <rPr>
        <sz val="9"/>
        <rFont val="Times New Roman"/>
        <charset val="134"/>
      </rPr>
      <t>40</t>
    </r>
    <r>
      <rPr>
        <sz val="9"/>
        <rFont val="宋体"/>
        <charset val="134"/>
      </rPr>
      <t>余亩种植小米辣，未按程序变更。</t>
    </r>
    <r>
      <rPr>
        <sz val="9"/>
        <rFont val="Times New Roman"/>
        <charset val="134"/>
      </rPr>
      <t>3</t>
    </r>
    <r>
      <rPr>
        <sz val="9"/>
        <rFont val="宋体"/>
        <charset val="134"/>
      </rPr>
      <t>、无项目公示资料。（</t>
    </r>
    <r>
      <rPr>
        <sz val="9"/>
        <rFont val="Times New Roman"/>
        <charset val="134"/>
      </rPr>
      <t>-3</t>
    </r>
    <r>
      <rPr>
        <sz val="9"/>
        <rFont val="宋体"/>
        <charset val="134"/>
      </rPr>
      <t>分）</t>
    </r>
  </si>
  <si>
    <r>
      <rPr>
        <sz val="9"/>
        <rFont val="宋体"/>
        <charset val="134"/>
      </rPr>
      <t>实施方案未明确绩效目标。（</t>
    </r>
    <r>
      <rPr>
        <sz val="9"/>
        <rFont val="Times New Roman"/>
        <charset val="134"/>
      </rPr>
      <t>-3</t>
    </r>
    <r>
      <rPr>
        <sz val="9"/>
        <rFont val="宋体"/>
        <charset val="134"/>
      </rPr>
      <t>分）</t>
    </r>
  </si>
  <si>
    <r>
      <rPr>
        <sz val="9"/>
        <rFont val="宋体"/>
        <charset val="134"/>
      </rPr>
      <t>实施方案未明确绩效指标。（</t>
    </r>
    <r>
      <rPr>
        <sz val="9"/>
        <rFont val="Times New Roman"/>
        <charset val="134"/>
      </rPr>
      <t>-3</t>
    </r>
    <r>
      <rPr>
        <sz val="9"/>
        <rFont val="宋体"/>
        <charset val="134"/>
      </rPr>
      <t>分）</t>
    </r>
  </si>
  <si>
    <r>
      <rPr>
        <sz val="9"/>
        <rFont val="宋体"/>
        <charset val="134"/>
      </rPr>
      <t>未提供资金使用票据和用途资料。（</t>
    </r>
    <r>
      <rPr>
        <sz val="9"/>
        <rFont val="Times New Roman"/>
        <charset val="134"/>
      </rPr>
      <t>-1.8</t>
    </r>
    <r>
      <rPr>
        <sz val="9"/>
        <rFont val="宋体"/>
        <charset val="134"/>
      </rPr>
      <t>分）</t>
    </r>
  </si>
  <si>
    <r>
      <rPr>
        <sz val="9"/>
        <rFont val="Times New Roman"/>
        <charset val="134"/>
      </rPr>
      <t>1</t>
    </r>
    <r>
      <rPr>
        <sz val="9"/>
        <rFont val="宋体"/>
        <charset val="134"/>
      </rPr>
      <t>、项目立项和变更未经村民或村民代表大会表决通过。</t>
    </r>
    <r>
      <rPr>
        <sz val="9"/>
        <rFont val="Times New Roman"/>
        <charset val="134"/>
      </rPr>
      <t>2</t>
    </r>
    <r>
      <rPr>
        <sz val="9"/>
        <rFont val="宋体"/>
        <charset val="134"/>
      </rPr>
      <t>、原发展球改茹失败，于</t>
    </r>
    <r>
      <rPr>
        <sz val="9"/>
        <rFont val="Times New Roman"/>
        <charset val="134"/>
      </rPr>
      <t>2021.3</t>
    </r>
    <r>
      <rPr>
        <sz val="9"/>
        <rFont val="宋体"/>
        <charset val="134"/>
      </rPr>
      <t>租地</t>
    </r>
    <r>
      <rPr>
        <sz val="9"/>
        <rFont val="Times New Roman"/>
        <charset val="134"/>
      </rPr>
      <t>40</t>
    </r>
    <r>
      <rPr>
        <sz val="9"/>
        <rFont val="宋体"/>
        <charset val="134"/>
      </rPr>
      <t>余亩种植小米辣，未按程序变更。</t>
    </r>
    <r>
      <rPr>
        <sz val="9"/>
        <rFont val="Times New Roman"/>
        <charset val="134"/>
      </rPr>
      <t>3</t>
    </r>
    <r>
      <rPr>
        <sz val="9"/>
        <rFont val="宋体"/>
        <charset val="134"/>
      </rPr>
      <t>、无项目公示资料。（</t>
    </r>
    <r>
      <rPr>
        <sz val="9"/>
        <rFont val="Times New Roman"/>
        <charset val="134"/>
      </rPr>
      <t>-2.1</t>
    </r>
    <r>
      <rPr>
        <sz val="9"/>
        <rFont val="宋体"/>
        <charset val="134"/>
      </rPr>
      <t>分）</t>
    </r>
  </si>
  <si>
    <r>
      <rPr>
        <sz val="9"/>
        <rFont val="宋体"/>
        <charset val="134"/>
      </rPr>
      <t>无验收资料，无法确定完成情况。（</t>
    </r>
    <r>
      <rPr>
        <sz val="9"/>
        <rFont val="Times New Roman"/>
        <charset val="134"/>
      </rPr>
      <t>-5</t>
    </r>
    <r>
      <rPr>
        <sz val="9"/>
        <rFont val="宋体"/>
        <charset val="134"/>
      </rPr>
      <t>分）</t>
    </r>
  </si>
  <si>
    <r>
      <rPr>
        <sz val="9"/>
        <rFont val="宋体"/>
        <charset val="134"/>
      </rPr>
      <t>无验收资料，无法确定完成质量。（</t>
    </r>
    <r>
      <rPr>
        <sz val="9"/>
        <rFont val="Times New Roman"/>
        <charset val="134"/>
      </rPr>
      <t>-5</t>
    </r>
    <r>
      <rPr>
        <sz val="9"/>
        <rFont val="宋体"/>
        <charset val="134"/>
      </rPr>
      <t>分）</t>
    </r>
  </si>
  <si>
    <r>
      <rPr>
        <sz val="9"/>
        <rFont val="宋体"/>
        <charset val="134"/>
      </rPr>
      <t>方案无完成时效指标。无验收资料，无法确定完成及时性。（</t>
    </r>
    <r>
      <rPr>
        <sz val="9"/>
        <rFont val="Times New Roman"/>
        <charset val="134"/>
      </rPr>
      <t>-5</t>
    </r>
    <r>
      <rPr>
        <sz val="9"/>
        <rFont val="宋体"/>
        <charset val="134"/>
      </rPr>
      <t>分）</t>
    </r>
  </si>
  <si>
    <r>
      <rPr>
        <sz val="9"/>
        <rFont val="Times New Roman"/>
        <charset val="134"/>
      </rPr>
      <t>1</t>
    </r>
    <r>
      <rPr>
        <sz val="9"/>
        <rFont val="宋体"/>
        <charset val="134"/>
      </rPr>
      <t>、原发展球改茹失败。</t>
    </r>
    <r>
      <rPr>
        <sz val="9"/>
        <rFont val="Times New Roman"/>
        <charset val="134"/>
      </rPr>
      <t>2</t>
    </r>
    <r>
      <rPr>
        <sz val="9"/>
        <rFont val="宋体"/>
        <charset val="134"/>
      </rPr>
      <t>、</t>
    </r>
    <r>
      <rPr>
        <sz val="9"/>
        <rFont val="Times New Roman"/>
        <charset val="134"/>
      </rPr>
      <t>2021.3</t>
    </r>
    <r>
      <rPr>
        <sz val="9"/>
        <rFont val="宋体"/>
        <charset val="134"/>
      </rPr>
      <t>租地</t>
    </r>
    <r>
      <rPr>
        <sz val="9"/>
        <rFont val="Times New Roman"/>
        <charset val="134"/>
      </rPr>
      <t>40</t>
    </r>
    <r>
      <rPr>
        <sz val="9"/>
        <rFont val="宋体"/>
        <charset val="134"/>
      </rPr>
      <t>余亩种植小米辣。因土壤差不适合种植辣椒，加之疫情影响，收入低。</t>
    </r>
    <r>
      <rPr>
        <sz val="9"/>
        <rFont val="Times New Roman"/>
        <charset val="134"/>
      </rPr>
      <t>3</t>
    </r>
    <r>
      <rPr>
        <sz val="9"/>
        <rFont val="宋体"/>
        <charset val="134"/>
      </rPr>
      <t>、</t>
    </r>
    <r>
      <rPr>
        <sz val="9"/>
        <rFont val="Times New Roman"/>
        <charset val="134"/>
      </rPr>
      <t>2021.11</t>
    </r>
    <r>
      <rPr>
        <sz val="9"/>
        <rFont val="宋体"/>
        <charset val="134"/>
      </rPr>
      <t>流转</t>
    </r>
    <r>
      <rPr>
        <sz val="9"/>
        <rFont val="Times New Roman"/>
        <charset val="134"/>
      </rPr>
      <t>100</t>
    </r>
    <r>
      <rPr>
        <sz val="9"/>
        <rFont val="宋体"/>
        <charset val="134"/>
      </rPr>
      <t>亩土地种植佛手</t>
    </r>
    <r>
      <rPr>
        <sz val="9"/>
        <rFont val="Times New Roman"/>
        <charset val="134"/>
      </rPr>
      <t>11000</t>
    </r>
    <r>
      <rPr>
        <sz val="9"/>
        <rFont val="宋体"/>
        <charset val="134"/>
      </rPr>
      <t>株，收入情况未知。（</t>
    </r>
    <r>
      <rPr>
        <sz val="9"/>
        <rFont val="Times New Roman"/>
        <charset val="134"/>
      </rPr>
      <t>-7</t>
    </r>
    <r>
      <rPr>
        <sz val="9"/>
        <rFont val="宋体"/>
        <charset val="134"/>
      </rPr>
      <t>分）</t>
    </r>
  </si>
  <si>
    <r>
      <rPr>
        <b/>
        <sz val="9"/>
        <rFont val="宋体"/>
        <charset val="134"/>
      </rPr>
      <t>桥坝村</t>
    </r>
  </si>
  <si>
    <r>
      <rPr>
        <sz val="9"/>
        <rFont val="宋体"/>
        <charset val="134"/>
      </rPr>
      <t>项目立项及变更情况均未公示。（</t>
    </r>
    <r>
      <rPr>
        <sz val="9"/>
        <rFont val="Times New Roman"/>
        <charset val="134"/>
      </rPr>
      <t>-1.2</t>
    </r>
    <r>
      <rPr>
        <sz val="9"/>
        <rFont val="宋体"/>
        <charset val="134"/>
      </rPr>
      <t>）</t>
    </r>
  </si>
  <si>
    <r>
      <rPr>
        <sz val="9"/>
        <rFont val="宋体"/>
        <charset val="134"/>
      </rPr>
      <t>重庆桥坝建筑工程有限公司股东为自然人郑建、郑林、陈衍西三人。无代持股协议或入股协议</t>
    </r>
    <r>
      <rPr>
        <sz val="9"/>
        <rFont val="Times New Roman"/>
        <charset val="134"/>
      </rPr>
      <t xml:space="preserve"> </t>
    </r>
    <r>
      <rPr>
        <sz val="9"/>
        <rFont val="宋体"/>
        <charset val="134"/>
      </rPr>
      <t>，未完善法律手续。（</t>
    </r>
    <r>
      <rPr>
        <sz val="9"/>
        <rFont val="Times New Roman"/>
        <charset val="134"/>
      </rPr>
      <t>-1.2</t>
    </r>
    <r>
      <rPr>
        <sz val="9"/>
        <rFont val="宋体"/>
        <charset val="134"/>
      </rPr>
      <t>分）</t>
    </r>
  </si>
  <si>
    <r>
      <rPr>
        <sz val="9"/>
        <rFont val="宋体"/>
        <charset val="134"/>
      </rPr>
      <t>方案完成</t>
    </r>
    <r>
      <rPr>
        <sz val="9"/>
        <rFont val="Times New Roman"/>
        <charset val="134"/>
      </rPr>
      <t>2020.6</t>
    </r>
    <r>
      <rPr>
        <sz val="9"/>
        <rFont val="宋体"/>
        <charset val="134"/>
      </rPr>
      <t>，实际</t>
    </r>
    <r>
      <rPr>
        <sz val="9"/>
        <rFont val="Times New Roman"/>
        <charset val="134"/>
      </rPr>
      <t>2021.11</t>
    </r>
    <r>
      <rPr>
        <sz val="9"/>
        <rFont val="宋体"/>
        <charset val="134"/>
      </rPr>
      <t>。（</t>
    </r>
    <r>
      <rPr>
        <sz val="9"/>
        <rFont val="Times New Roman"/>
        <charset val="134"/>
      </rPr>
      <t>-2</t>
    </r>
    <r>
      <rPr>
        <sz val="9"/>
        <rFont val="宋体"/>
        <charset val="134"/>
      </rPr>
      <t>分）</t>
    </r>
  </si>
  <si>
    <r>
      <rPr>
        <b/>
        <sz val="9"/>
        <rFont val="宋体"/>
        <charset val="134"/>
      </rPr>
      <t>金山村</t>
    </r>
  </si>
  <si>
    <r>
      <rPr>
        <b/>
        <sz val="9"/>
        <rFont val="宋体"/>
        <charset val="134"/>
      </rPr>
      <t>古家村</t>
    </r>
  </si>
  <si>
    <r>
      <rPr>
        <sz val="9"/>
        <rFont val="宋体"/>
        <charset val="134"/>
      </rPr>
      <t>项目立项情况未公示。（</t>
    </r>
    <r>
      <rPr>
        <sz val="9"/>
        <rFont val="Times New Roman"/>
        <charset val="134"/>
      </rPr>
      <t>-1.2</t>
    </r>
    <r>
      <rPr>
        <sz val="9"/>
        <rFont val="宋体"/>
        <charset val="134"/>
      </rPr>
      <t>分）</t>
    </r>
  </si>
  <si>
    <r>
      <rPr>
        <sz val="9"/>
        <rFont val="宋体"/>
        <charset val="134"/>
      </rPr>
      <t>未提供实施方案。（</t>
    </r>
    <r>
      <rPr>
        <sz val="9"/>
        <rFont val="Times New Roman"/>
        <charset val="134"/>
      </rPr>
      <t>-3</t>
    </r>
    <r>
      <rPr>
        <sz val="9"/>
        <rFont val="宋体"/>
        <charset val="134"/>
      </rPr>
      <t>分）</t>
    </r>
  </si>
  <si>
    <r>
      <rPr>
        <sz val="9"/>
        <rFont val="宋体"/>
        <charset val="134"/>
      </rPr>
      <t>无项目有关管理制度。（</t>
    </r>
    <r>
      <rPr>
        <sz val="9"/>
        <rFont val="Times New Roman"/>
        <charset val="134"/>
      </rPr>
      <t>-1.2</t>
    </r>
    <r>
      <rPr>
        <sz val="9"/>
        <rFont val="宋体"/>
        <charset val="134"/>
      </rPr>
      <t>分）</t>
    </r>
  </si>
  <si>
    <r>
      <rPr>
        <sz val="9"/>
        <rFont val="宋体"/>
        <charset val="134"/>
      </rPr>
      <t>项目立项情况未公示。（</t>
    </r>
    <r>
      <rPr>
        <sz val="9"/>
        <rFont val="Times New Roman"/>
        <charset val="134"/>
      </rPr>
      <t>-0.6</t>
    </r>
    <r>
      <rPr>
        <sz val="9"/>
        <rFont val="宋体"/>
        <charset val="134"/>
      </rPr>
      <t>分）</t>
    </r>
  </si>
  <si>
    <r>
      <rPr>
        <b/>
        <sz val="9"/>
        <rFont val="宋体"/>
        <charset val="134"/>
      </rPr>
      <t>金龟村</t>
    </r>
  </si>
  <si>
    <r>
      <rPr>
        <sz val="9"/>
        <rFont val="宋体"/>
        <charset val="134"/>
      </rPr>
      <t>小蚕房为老办公室改造，变更项目建设内容未报批。（</t>
    </r>
    <r>
      <rPr>
        <sz val="9"/>
        <rFont val="Times New Roman"/>
        <charset val="134"/>
      </rPr>
      <t>-1.2</t>
    </r>
    <r>
      <rPr>
        <sz val="9"/>
        <rFont val="宋体"/>
        <charset val="134"/>
      </rPr>
      <t>分）</t>
    </r>
  </si>
  <si>
    <r>
      <rPr>
        <b/>
        <sz val="9"/>
        <rFont val="宋体"/>
        <charset val="134"/>
      </rPr>
      <t>天台村</t>
    </r>
  </si>
  <si>
    <r>
      <rPr>
        <sz val="9"/>
        <rFont val="宋体"/>
        <charset val="134"/>
      </rPr>
      <t>入股芳平养殖场</t>
    </r>
    <r>
      <rPr>
        <sz val="9"/>
        <rFont val="Times New Roman"/>
        <charset val="134"/>
      </rPr>
      <t>12</t>
    </r>
    <r>
      <rPr>
        <sz val="9"/>
        <rFont val="宋体"/>
        <charset val="134"/>
      </rPr>
      <t>万元（因为被投资方资金链断裂投资中断）未完成。（</t>
    </r>
    <r>
      <rPr>
        <sz val="9"/>
        <rFont val="Times New Roman"/>
        <charset val="134"/>
      </rPr>
      <t>-1.65</t>
    </r>
    <r>
      <rPr>
        <sz val="9"/>
        <rFont val="宋体"/>
        <charset val="134"/>
      </rPr>
      <t>分）</t>
    </r>
  </si>
  <si>
    <r>
      <rPr>
        <sz val="9"/>
        <rFont val="宋体"/>
        <charset val="134"/>
      </rPr>
      <t>方案</t>
    </r>
    <r>
      <rPr>
        <sz val="9"/>
        <rFont val="Times New Roman"/>
        <charset val="134"/>
      </rPr>
      <t>2021.2</t>
    </r>
    <r>
      <rPr>
        <sz val="9"/>
        <rFont val="宋体"/>
        <charset val="134"/>
      </rPr>
      <t>完成入股潼南区尊弘建材有限公司，实际</t>
    </r>
    <r>
      <rPr>
        <sz val="9"/>
        <rFont val="Times New Roman"/>
        <charset val="134"/>
      </rPr>
      <t>2021.7</t>
    </r>
    <r>
      <rPr>
        <sz val="9"/>
        <rFont val="宋体"/>
        <charset val="134"/>
      </rPr>
      <t>。（</t>
    </r>
    <r>
      <rPr>
        <sz val="9"/>
        <rFont val="Times New Roman"/>
        <charset val="134"/>
      </rPr>
      <t>-5</t>
    </r>
    <r>
      <rPr>
        <sz val="9"/>
        <rFont val="宋体"/>
        <charset val="134"/>
      </rPr>
      <t>分）</t>
    </r>
  </si>
  <si>
    <r>
      <rPr>
        <sz val="9"/>
        <rFont val="宋体"/>
        <charset val="134"/>
      </rPr>
      <t>分红收取不及时，尊弘建材公司</t>
    </r>
    <r>
      <rPr>
        <sz val="9"/>
        <rFont val="Times New Roman"/>
        <charset val="134"/>
      </rPr>
      <t>2021.7-2022.6</t>
    </r>
    <r>
      <rPr>
        <sz val="9"/>
        <rFont val="宋体"/>
        <charset val="134"/>
      </rPr>
      <t>分红</t>
    </r>
    <r>
      <rPr>
        <sz val="9"/>
        <rFont val="Times New Roman"/>
        <charset val="134"/>
      </rPr>
      <t>4.5</t>
    </r>
    <r>
      <rPr>
        <sz val="9"/>
        <rFont val="宋体"/>
        <charset val="134"/>
      </rPr>
      <t>万、黄平刚养殖场</t>
    </r>
    <r>
      <rPr>
        <sz val="9"/>
        <rFont val="Times New Roman"/>
        <charset val="134"/>
      </rPr>
      <t>2021.10-2022.6</t>
    </r>
    <r>
      <rPr>
        <sz val="9"/>
        <rFont val="宋体"/>
        <charset val="134"/>
      </rPr>
      <t>分红共</t>
    </r>
    <r>
      <rPr>
        <sz val="9"/>
        <rFont val="Times New Roman"/>
        <charset val="134"/>
      </rPr>
      <t>1.2</t>
    </r>
    <r>
      <rPr>
        <sz val="9"/>
        <rFont val="宋体"/>
        <charset val="134"/>
      </rPr>
      <t>万未收到。（</t>
    </r>
    <r>
      <rPr>
        <sz val="9"/>
        <rFont val="Times New Roman"/>
        <charset val="134"/>
      </rPr>
      <t>-4</t>
    </r>
    <r>
      <rPr>
        <sz val="9"/>
        <rFont val="宋体"/>
        <charset val="134"/>
      </rPr>
      <t>分）</t>
    </r>
  </si>
  <si>
    <r>
      <rPr>
        <b/>
        <sz val="9"/>
        <rFont val="宋体"/>
        <charset val="134"/>
      </rPr>
      <t>横房村</t>
    </r>
  </si>
  <si>
    <r>
      <rPr>
        <sz val="9"/>
        <rFont val="宋体"/>
        <charset val="134"/>
      </rPr>
      <t>方案中</t>
    </r>
    <r>
      <rPr>
        <sz val="9"/>
        <rFont val="Times New Roman"/>
        <charset val="134"/>
      </rPr>
      <t>2020</t>
    </r>
    <r>
      <rPr>
        <sz val="9"/>
        <rFont val="宋体"/>
        <charset val="134"/>
      </rPr>
      <t>年</t>
    </r>
    <r>
      <rPr>
        <sz val="9"/>
        <rFont val="Times New Roman"/>
        <charset val="134"/>
      </rPr>
      <t>5</t>
    </r>
    <r>
      <rPr>
        <sz val="9"/>
        <rFont val="宋体"/>
        <charset val="134"/>
      </rPr>
      <t>月</t>
    </r>
    <r>
      <rPr>
        <sz val="9"/>
        <rFont val="Times New Roman"/>
        <charset val="134"/>
      </rPr>
      <t>20</t>
    </r>
    <r>
      <rPr>
        <sz val="9"/>
        <rFont val="宋体"/>
        <charset val="134"/>
      </rPr>
      <t>日前</t>
    </r>
    <r>
      <rPr>
        <sz val="9"/>
        <rFont val="Times New Roman"/>
        <charset val="134"/>
      </rPr>
      <t>5</t>
    </r>
    <r>
      <rPr>
        <sz val="9"/>
        <rFont val="宋体"/>
        <charset val="134"/>
      </rPr>
      <t>家企业入股，实际</t>
    </r>
    <r>
      <rPr>
        <sz val="9"/>
        <rFont val="Times New Roman"/>
        <charset val="134"/>
      </rPr>
      <t>4</t>
    </r>
    <r>
      <rPr>
        <sz val="9"/>
        <rFont val="宋体"/>
        <charset val="134"/>
      </rPr>
      <t>家</t>
    </r>
    <r>
      <rPr>
        <sz val="9"/>
        <rFont val="Times New Roman"/>
        <charset val="134"/>
      </rPr>
      <t>2020.11</t>
    </r>
    <r>
      <rPr>
        <sz val="9"/>
        <rFont val="宋体"/>
        <charset val="134"/>
      </rPr>
      <t>，</t>
    </r>
    <r>
      <rPr>
        <sz val="9"/>
        <rFont val="Times New Roman"/>
        <charset val="134"/>
      </rPr>
      <t>1</t>
    </r>
    <r>
      <rPr>
        <sz val="9"/>
        <rFont val="宋体"/>
        <charset val="134"/>
      </rPr>
      <t>家</t>
    </r>
    <r>
      <rPr>
        <sz val="9"/>
        <rFont val="Times New Roman"/>
        <charset val="134"/>
      </rPr>
      <t>20201.6.</t>
    </r>
    <r>
      <rPr>
        <sz val="9"/>
        <rFont val="宋体"/>
        <charset val="134"/>
      </rPr>
      <t>（</t>
    </r>
    <r>
      <rPr>
        <sz val="9"/>
        <rFont val="Times New Roman"/>
        <charset val="134"/>
      </rPr>
      <t>-5</t>
    </r>
    <r>
      <rPr>
        <sz val="9"/>
        <rFont val="宋体"/>
        <charset val="134"/>
      </rPr>
      <t>分）</t>
    </r>
  </si>
  <si>
    <r>
      <rPr>
        <b/>
        <sz val="9"/>
        <rFont val="宋体"/>
        <charset val="134"/>
      </rPr>
      <t>百花村</t>
    </r>
  </si>
  <si>
    <r>
      <rPr>
        <sz val="9"/>
        <rFont val="宋体"/>
        <charset val="134"/>
      </rPr>
      <t>土地整治约</t>
    </r>
    <r>
      <rPr>
        <sz val="9"/>
        <rFont val="Times New Roman"/>
        <charset val="134"/>
      </rPr>
      <t>150</t>
    </r>
    <r>
      <rPr>
        <sz val="9"/>
        <rFont val="宋体"/>
        <charset val="134"/>
      </rPr>
      <t>亩，种植桃树</t>
    </r>
    <r>
      <rPr>
        <sz val="9"/>
        <rFont val="Times New Roman"/>
        <charset val="134"/>
      </rPr>
      <t>3250</t>
    </r>
    <r>
      <rPr>
        <sz val="9"/>
        <rFont val="宋体"/>
        <charset val="134"/>
      </rPr>
      <t>株、李子树</t>
    </r>
    <r>
      <rPr>
        <sz val="9"/>
        <rFont val="Times New Roman"/>
        <charset val="134"/>
      </rPr>
      <t>3364</t>
    </r>
    <r>
      <rPr>
        <sz val="9"/>
        <rFont val="宋体"/>
        <charset val="134"/>
      </rPr>
      <t>株、柑子树</t>
    </r>
    <r>
      <rPr>
        <sz val="9"/>
        <rFont val="Times New Roman"/>
        <charset val="134"/>
      </rPr>
      <t>2232</t>
    </r>
    <r>
      <rPr>
        <sz val="9"/>
        <rFont val="宋体"/>
        <charset val="134"/>
      </rPr>
      <t>株；未实施半夏栽种和鸡鸭鹅养殖。均未达目标。（</t>
    </r>
    <r>
      <rPr>
        <sz val="9"/>
        <rFont val="Times New Roman"/>
        <charset val="134"/>
      </rPr>
      <t>-3.5</t>
    </r>
    <r>
      <rPr>
        <sz val="9"/>
        <rFont val="宋体"/>
        <charset val="134"/>
      </rPr>
      <t>分）</t>
    </r>
  </si>
  <si>
    <r>
      <rPr>
        <sz val="9"/>
        <rFont val="宋体"/>
        <charset val="134"/>
      </rPr>
      <t>未实施半夏栽种和鸡鸭鹅养殖。均未达目标。（</t>
    </r>
    <r>
      <rPr>
        <sz val="9"/>
        <rFont val="Times New Roman"/>
        <charset val="134"/>
      </rPr>
      <t>-5</t>
    </r>
    <r>
      <rPr>
        <sz val="9"/>
        <rFont val="宋体"/>
        <charset val="134"/>
      </rPr>
      <t>分）</t>
    </r>
  </si>
  <si>
    <r>
      <rPr>
        <b/>
        <sz val="9"/>
        <rFont val="宋体"/>
        <charset val="134"/>
      </rPr>
      <t>哑河村</t>
    </r>
  </si>
  <si>
    <r>
      <rPr>
        <b/>
        <sz val="9"/>
        <rFont val="宋体"/>
        <charset val="134"/>
      </rPr>
      <t>金盆社区</t>
    </r>
  </si>
  <si>
    <r>
      <rPr>
        <sz val="9"/>
        <rFont val="Times New Roman"/>
        <charset val="134"/>
      </rPr>
      <t>2020.5.20</t>
    </r>
    <r>
      <rPr>
        <sz val="9"/>
        <rFont val="宋体"/>
        <charset val="134"/>
      </rPr>
      <t>居民代表、两委成员会项目立项研究时同时确定施工方。（</t>
    </r>
    <r>
      <rPr>
        <sz val="9"/>
        <rFont val="Times New Roman"/>
        <charset val="134"/>
      </rPr>
      <t>-1.8</t>
    </r>
    <r>
      <rPr>
        <sz val="9"/>
        <rFont val="宋体"/>
        <charset val="134"/>
      </rPr>
      <t>分）</t>
    </r>
  </si>
  <si>
    <r>
      <rPr>
        <sz val="9"/>
        <rFont val="宋体"/>
        <charset val="134"/>
      </rPr>
      <t>大棚建成后主要用于出租，用于培养三角梅，但三角梅销量不好，一直处于亏损状态，进而影响后续大棚出租。（</t>
    </r>
    <r>
      <rPr>
        <sz val="9"/>
        <rFont val="Times New Roman"/>
        <charset val="134"/>
      </rPr>
      <t>-7</t>
    </r>
    <r>
      <rPr>
        <sz val="9"/>
        <rFont val="宋体"/>
        <charset val="134"/>
      </rPr>
      <t>分）</t>
    </r>
  </si>
  <si>
    <r>
      <rPr>
        <b/>
        <sz val="18"/>
        <color rgb="FF000000"/>
        <rFont val="宋体"/>
        <charset val="134"/>
      </rPr>
      <t>潼南区</t>
    </r>
    <r>
      <rPr>
        <b/>
        <sz val="18"/>
        <color rgb="FF000000"/>
        <rFont val="Times New Roman"/>
        <charset val="134"/>
      </rPr>
      <t>2019</t>
    </r>
    <r>
      <rPr>
        <b/>
        <sz val="18"/>
        <color rgb="FF000000"/>
        <rFont val="宋体"/>
        <charset val="134"/>
      </rPr>
      <t>年</t>
    </r>
    <r>
      <rPr>
        <b/>
        <sz val="18"/>
        <color rgb="FF000000"/>
        <rFont val="Times New Roman"/>
        <charset val="134"/>
      </rPr>
      <t>-2021</t>
    </r>
    <r>
      <rPr>
        <b/>
        <sz val="18"/>
        <color rgb="FF000000"/>
        <rFont val="宋体"/>
        <charset val="134"/>
      </rPr>
      <t>年度集体经济项目绩效评价指标评分统计表</t>
    </r>
  </si>
  <si>
    <t>平均得分</t>
  </si>
  <si>
    <t>合计</t>
  </si>
  <si>
    <r>
      <rPr>
        <sz val="9"/>
        <rFont val="宋体"/>
        <charset val="134"/>
      </rPr>
      <t>普莲村</t>
    </r>
  </si>
  <si>
    <r>
      <rPr>
        <sz val="9"/>
        <rFont val="宋体"/>
        <charset val="134"/>
      </rPr>
      <t>狮桥村</t>
    </r>
  </si>
  <si>
    <r>
      <rPr>
        <sz val="9"/>
        <rFont val="宋体"/>
        <charset val="134"/>
      </rPr>
      <t>高坎村</t>
    </r>
  </si>
  <si>
    <r>
      <rPr>
        <sz val="9"/>
        <rFont val="宋体"/>
        <charset val="134"/>
      </rPr>
      <t>吉家村</t>
    </r>
  </si>
  <si>
    <r>
      <rPr>
        <sz val="9"/>
        <rFont val="宋体"/>
        <charset val="134"/>
      </rPr>
      <t>童家村</t>
    </r>
  </si>
  <si>
    <r>
      <rPr>
        <sz val="9"/>
        <rFont val="宋体"/>
        <charset val="134"/>
      </rPr>
      <t>石马村</t>
    </r>
  </si>
  <si>
    <r>
      <rPr>
        <sz val="9"/>
        <rFont val="宋体"/>
        <charset val="134"/>
      </rPr>
      <t>石庙村</t>
    </r>
  </si>
  <si>
    <r>
      <rPr>
        <sz val="9"/>
        <rFont val="宋体"/>
        <charset val="134"/>
      </rPr>
      <t>水桥村</t>
    </r>
  </si>
  <si>
    <r>
      <rPr>
        <sz val="9"/>
        <rFont val="宋体"/>
        <charset val="134"/>
      </rPr>
      <t>板仓村</t>
    </r>
  </si>
  <si>
    <r>
      <rPr>
        <sz val="9"/>
        <rFont val="宋体"/>
        <charset val="134"/>
      </rPr>
      <t>五里社区</t>
    </r>
  </si>
  <si>
    <r>
      <rPr>
        <sz val="9"/>
        <rFont val="宋体"/>
        <charset val="134"/>
      </rPr>
      <t>管店村</t>
    </r>
  </si>
  <si>
    <r>
      <rPr>
        <sz val="9"/>
        <rFont val="宋体"/>
        <charset val="134"/>
      </rPr>
      <t>普陀村</t>
    </r>
  </si>
  <si>
    <r>
      <rPr>
        <sz val="9"/>
        <rFont val="宋体"/>
        <charset val="134"/>
      </rPr>
      <t>桥坝村</t>
    </r>
  </si>
  <si>
    <r>
      <rPr>
        <sz val="9"/>
        <rFont val="宋体"/>
        <charset val="134"/>
      </rPr>
      <t>金山村</t>
    </r>
  </si>
  <si>
    <r>
      <rPr>
        <sz val="9"/>
        <rFont val="宋体"/>
        <charset val="134"/>
      </rPr>
      <t>古家村</t>
    </r>
  </si>
  <si>
    <r>
      <rPr>
        <sz val="9"/>
        <rFont val="宋体"/>
        <charset val="134"/>
      </rPr>
      <t>金龟村</t>
    </r>
  </si>
  <si>
    <r>
      <rPr>
        <sz val="9"/>
        <rFont val="宋体"/>
        <charset val="134"/>
      </rPr>
      <t>天台村</t>
    </r>
  </si>
  <si>
    <r>
      <rPr>
        <sz val="9"/>
        <rFont val="宋体"/>
        <charset val="134"/>
      </rPr>
      <t>横房村</t>
    </r>
  </si>
  <si>
    <r>
      <rPr>
        <sz val="9"/>
        <rFont val="宋体"/>
        <charset val="134"/>
      </rPr>
      <t>百花村</t>
    </r>
  </si>
  <si>
    <r>
      <rPr>
        <sz val="9"/>
        <rFont val="宋体"/>
        <charset val="134"/>
      </rPr>
      <t>郭坡村</t>
    </r>
  </si>
  <si>
    <r>
      <rPr>
        <sz val="9"/>
        <rFont val="宋体"/>
        <charset val="134"/>
      </rPr>
      <t>哑河村</t>
    </r>
  </si>
  <si>
    <t>得分</t>
  </si>
  <si>
    <r>
      <rPr>
        <sz val="9"/>
        <rFont val="宋体"/>
        <charset val="134"/>
      </rPr>
      <t>扣分原因</t>
    </r>
  </si>
  <si>
    <r>
      <rPr>
        <sz val="9"/>
        <rFont val="宋体"/>
        <charset val="134"/>
      </rPr>
      <t>方案编制</t>
    </r>
    <r>
      <rPr>
        <sz val="9"/>
        <rFont val="Times New Roman"/>
        <charset val="134"/>
      </rPr>
      <t>2020.5</t>
    </r>
    <r>
      <rPr>
        <sz val="9"/>
        <rFont val="宋体"/>
        <charset val="134"/>
      </rPr>
      <t>，验收</t>
    </r>
    <r>
      <rPr>
        <sz val="9"/>
        <rFont val="Times New Roman"/>
        <charset val="134"/>
      </rPr>
      <t>2022.5</t>
    </r>
    <r>
      <rPr>
        <sz val="9"/>
        <rFont val="宋体"/>
        <charset val="134"/>
      </rPr>
      <t>，申请变更</t>
    </r>
    <r>
      <rPr>
        <sz val="9"/>
        <rFont val="Times New Roman"/>
        <charset val="134"/>
      </rPr>
      <t>2022.6</t>
    </r>
    <r>
      <rPr>
        <sz val="9"/>
        <rFont val="宋体"/>
        <charset val="134"/>
      </rPr>
      <t>。</t>
    </r>
  </si>
  <si>
    <t>项目有关情况未公示</t>
  </si>
  <si>
    <t>方案中无完成时效指标。</t>
  </si>
  <si>
    <t>到位及时率</t>
  </si>
  <si>
    <t xml:space="preserve">指标得分=及时到位资金/应到位资金*100%*指标分值 </t>
  </si>
  <si>
    <t>管理制度健全性</t>
  </si>
  <si>
    <t>业务管理</t>
  </si>
  <si>
    <t>制度执行有效性</t>
  </si>
  <si>
    <r>
      <rPr>
        <sz val="9"/>
        <rFont val="宋体"/>
        <charset val="134"/>
      </rPr>
      <t>验收</t>
    </r>
    <r>
      <rPr>
        <sz val="9"/>
        <rFont val="Times New Roman"/>
        <charset val="134"/>
      </rPr>
      <t>2022.5</t>
    </r>
    <r>
      <rPr>
        <sz val="9"/>
        <rFont val="宋体"/>
        <charset val="134"/>
      </rPr>
      <t>，申请变更</t>
    </r>
    <r>
      <rPr>
        <sz val="9"/>
        <rFont val="Times New Roman"/>
        <charset val="134"/>
      </rPr>
      <t>2022.6</t>
    </r>
    <r>
      <rPr>
        <sz val="9"/>
        <rFont val="宋体"/>
        <charset val="134"/>
      </rPr>
      <t>。</t>
    </r>
  </si>
  <si>
    <t>项目质量可控性</t>
  </si>
  <si>
    <t>是否评分法</t>
  </si>
  <si>
    <t>否</t>
  </si>
  <si>
    <t>是</t>
  </si>
  <si>
    <t>财务管理</t>
  </si>
  <si>
    <t>财务监控有效性</t>
  </si>
  <si>
    <t>分级评分法</t>
  </si>
  <si>
    <t>无效</t>
  </si>
  <si>
    <t>较有效</t>
  </si>
  <si>
    <t>有效</t>
  </si>
  <si>
    <r>
      <rPr>
        <sz val="9"/>
        <rFont val="宋体"/>
        <charset val="134"/>
      </rPr>
      <t>方案上</t>
    </r>
    <r>
      <rPr>
        <sz val="9"/>
        <rFont val="Times New Roman"/>
        <charset val="134"/>
      </rPr>
      <t>2020.4</t>
    </r>
    <r>
      <rPr>
        <sz val="9"/>
        <rFont val="宋体"/>
        <charset val="134"/>
      </rPr>
      <t>签订入股合同，实际</t>
    </r>
    <r>
      <rPr>
        <sz val="9"/>
        <rFont val="Times New Roman"/>
        <charset val="134"/>
      </rPr>
      <t>2020.5.8</t>
    </r>
    <r>
      <rPr>
        <sz val="9"/>
        <rFont val="宋体"/>
        <charset val="134"/>
      </rPr>
      <t>签订。</t>
    </r>
  </si>
  <si>
    <r>
      <rPr>
        <sz val="9"/>
        <rFont val="宋体"/>
        <charset val="134"/>
      </rPr>
      <t>目标：工期</t>
    </r>
    <r>
      <rPr>
        <sz val="9"/>
        <rFont val="Times New Roman"/>
        <charset val="134"/>
      </rPr>
      <t>10</t>
    </r>
    <r>
      <rPr>
        <sz val="9"/>
        <rFont val="宋体"/>
        <charset val="134"/>
      </rPr>
      <t>个月，</t>
    </r>
    <r>
      <rPr>
        <sz val="9"/>
        <rFont val="Times New Roman"/>
        <charset val="134"/>
      </rPr>
      <t>2020.7</t>
    </r>
    <r>
      <rPr>
        <sz val="9"/>
        <rFont val="宋体"/>
        <charset val="134"/>
      </rPr>
      <t>全部完成。实际：</t>
    </r>
    <r>
      <rPr>
        <sz val="9"/>
        <rFont val="Times New Roman"/>
        <charset val="134"/>
      </rPr>
      <t>2020.9.30</t>
    </r>
    <r>
      <rPr>
        <sz val="9"/>
        <rFont val="宋体"/>
        <charset val="134"/>
      </rPr>
      <t>完成。</t>
    </r>
  </si>
  <si>
    <t>方案中无完成时效指标，无验收资料。无法确定实际完成时间。</t>
  </si>
  <si>
    <r>
      <rPr>
        <sz val="9"/>
        <rFont val="宋体"/>
        <charset val="134"/>
      </rPr>
      <t>方案上无时效指标，目前未完工。</t>
    </r>
    <r>
      <rPr>
        <sz val="9"/>
        <rFont val="Times New Roman"/>
        <charset val="134"/>
      </rPr>
      <t xml:space="preserve"> </t>
    </r>
  </si>
  <si>
    <r>
      <rPr>
        <sz val="9"/>
        <rFont val="宋体"/>
        <charset val="134"/>
      </rPr>
      <t>基层党组织凝聚力增强</t>
    </r>
  </si>
  <si>
    <t>附</t>
  </si>
  <si>
    <t>绩效评价指标体系框架</t>
  </si>
  <si>
    <t>一级
指标</t>
  </si>
  <si>
    <t>二级
指标</t>
  </si>
  <si>
    <t>三级指标</t>
  </si>
  <si>
    <t>指标解释</t>
  </si>
  <si>
    <t>指标说明</t>
  </si>
  <si>
    <t>投   入</t>
  </si>
  <si>
    <t>项目
立项</t>
  </si>
  <si>
    <t>项目立项规范性</t>
  </si>
  <si>
    <t>项目的申请、设立过程是否符合相关要求，用以反映和考核项目立项的规范情况。</t>
  </si>
  <si>
    <t>评价要点：
①项目是否按照规定的程序申请设立；
②所提交的文件、材料是否符合相关要求；
③事前是否已经过必要的可行性研究、专家论证、风险评估、集体决策等。</t>
  </si>
  <si>
    <t>绩效目标合理性</t>
  </si>
  <si>
    <t>项目所设定的绩效目标是否依据充分，是否符合客观实际，用以反映和考核项目绩效目标与项目实施的相符情况。</t>
  </si>
  <si>
    <t>评价要点：
①是否符合国家相关法律法规、国民经济发展规划和党委政府决策；
②是否与项目实施单位或委托单位职责密切相关；
③项目是否为促进事业发展所必需；
④项目预期产出效益和效果是否符合正常的业绩水平。</t>
  </si>
  <si>
    <t>绩效指标明确性</t>
  </si>
  <si>
    <t>依据绩效目标设定的绩效指标是否清晰、细化、可衡量等，用以反映和考核项目绩效目标的明细化情况。</t>
  </si>
  <si>
    <t>评价要点：
①是否将项目绩效目标细化分解为具体的绩效指标；
②是否通过清晰、可衡量的指标值予以体现；
③是否与项目年度任务数或计划数相对应；
④是否与预算确定的项目投资额或资金量相匹配。</t>
  </si>
  <si>
    <t>资金
落实</t>
  </si>
  <si>
    <t>资金到位率</t>
  </si>
  <si>
    <t>实际到位资金与计划投入资金的比率，用以反映和考核资金落实情况对项目实施的总体保障程度。</t>
  </si>
  <si>
    <t>资金到位率=（实际到位资金/计划投入资金）×100%。
实际到位资金：一定时期（本年度或项目期）内实际落实到具体项目的资金。
计划投入资金：一定时期（本年度或项目期）内计划投入到具体项目的资金。</t>
  </si>
  <si>
    <t>及时到位资金与应到位资金的比率，用以反映和考核项目资金落实的及时性程度。</t>
  </si>
  <si>
    <t>到位及时率=（及时到位资金/应到位资金）×100%。
及时到位资金：截至规定时点实际落实到具体项目的资金。
应到位资金：按照合同或项目进度要求截至规定时点应落实到具体项目的资金。</t>
  </si>
  <si>
    <t>管   理</t>
  </si>
  <si>
    <t>业务
管理</t>
  </si>
  <si>
    <t>项目实施单位的业务管理制度是否健全，用以反映和考核业务管理制度对项目顺利实施的保障情况。</t>
  </si>
  <si>
    <t>评价要点：
①是否已制定或具有相应的业务管理制度；
②业务管理制度是否合法、合规、完整。</t>
  </si>
  <si>
    <t>项目实施是否符合相关业务管理规定，用以反映和考核业务管理制度的有效执行情况。</t>
  </si>
  <si>
    <t>评价要点：
①是否遵守相关法律法规和业务管理规定；
②项目调整及支出调整手续是否完备；
③项目合同书、验收报告、技术鉴定等资料是否齐全并及时归档；
④项目实施的人员条件、场地设备、信息支撑等是否落实到位。</t>
  </si>
  <si>
    <t>项目实施单位是否为达到项目质量要求而采取了必需的措施,用以反映和考核项目实施单位对项目质量的控制情况。</t>
  </si>
  <si>
    <t>评价要点：
①是否已制定或具有相应的项目质量要求或标准；
②是否采取了相应的项目质量检查、验收等必需的控制措施或手段。</t>
  </si>
  <si>
    <t>财务
管理</t>
  </si>
  <si>
    <t>项目实施单位的财务制度是否健全，用以反映和考核财务管理制度对资金规范、安全运行的保障情况。</t>
  </si>
  <si>
    <t>评价要点：
①是否已制定或具有相应的项目资金管理办法；
②项目资金管理办法是否符合相关财务会计制度的规定。</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</si>
  <si>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</si>
  <si>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</si>
  <si>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②资金的拨付是否有完整的审批程序和手续；
③项目的重大开支是否经过评估认证；
④是否符合项目预算批复或合同规定的用途；
⑤是否存在截留、挤占、挪用、虚列支出等情况。</t>
  </si>
  <si>
    <t>评价要点：
①是否已制定或具有相应的监控机制；
②是否采取了相应的财务检查等必要的监控措施或手段。</t>
  </si>
  <si>
    <t>产   出</t>
  </si>
  <si>
    <t>项目
产出</t>
  </si>
  <si>
    <t>实际完成率</t>
  </si>
  <si>
    <t>项目实施的实际产出数与计划产出数的比率，用以反映和考核项目产出数量目标的实现程度。</t>
  </si>
  <si>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</si>
  <si>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完成及时率</t>
  </si>
  <si>
    <t>项目实际提前完成时间与计划完成时间的比率，用以反映和考核项目产出时效目标的实现程度。</t>
  </si>
  <si>
    <t>完成及时率=[（计划完成时间-实际完成时间）/计划完成时间]×100%。
实际完成时间：项目实施单位完成该项目实际所耗用的时间。
计划完成时间：按照项目实施计划或相关规定完成该项目所需的时间。</t>
  </si>
  <si>
    <t>质量达标率</t>
  </si>
  <si>
    <t>项目完成的质量达标产出数与实际产出数的比率，用以反映和考核项目产出质量目标的实现程度。</t>
  </si>
  <si>
    <t>质量达标率=（质量达标产出数/实际产出数）×100%。
质量达标产出数：一定时期（本年度或项目期）内实际达到既定质量标准的产品或服务数量。
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</si>
  <si>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</si>
  <si>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</si>
  <si>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成本节约率=[（计划成本-实际成本）/计划成本]×100%。
实际成本：项目实施单位如期、保质、保量完成既定工作目标实际所耗费的支出。
计划成本：项目实施单位为完成工作目标计划安排的支出，一般以项目预算为参考。</t>
  </si>
  <si>
    <t>效   果</t>
  </si>
  <si>
    <t>项目
效益</t>
  </si>
  <si>
    <t>经济效益</t>
  </si>
  <si>
    <t>此四项指标为设置项目支出绩效评价指标时必须考虑的共性要素，可根据项目实际并结合绩效目标设立情况有选择的进行设置，并将其细化为相应的个性化指标。</t>
  </si>
  <si>
    <t>社会效益</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</si>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</sst>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 numFmtId="179" formatCode="#,##0.0000_ "/>
  </numFmts>
  <fonts count="47">
    <font>
      <sz val="12"/>
      <name val="宋体"/>
      <charset val="134"/>
    </font>
    <font>
      <sz val="12"/>
      <name val="方正黑体_GBK"/>
      <charset val="134"/>
    </font>
    <font>
      <sz val="12"/>
      <name val="楷体_GB2312"/>
      <charset val="134"/>
    </font>
    <font>
      <sz val="16"/>
      <name val="方正黑体_GBK"/>
      <charset val="134"/>
    </font>
    <font>
      <sz val="20"/>
      <name val="方正小标宋_GBK"/>
      <charset val="134"/>
    </font>
    <font>
      <sz val="10"/>
      <name val="方正黑体_GBK"/>
      <charset val="134"/>
    </font>
    <font>
      <sz val="10"/>
      <name val="楷体_GB2312"/>
      <charset val="134"/>
    </font>
    <font>
      <sz val="10"/>
      <color rgb="FFFF0000"/>
      <name val="楷体_GB2312"/>
      <charset val="134"/>
    </font>
    <font>
      <sz val="12"/>
      <name val="Times New Roman"/>
      <charset val="134"/>
    </font>
    <font>
      <sz val="9"/>
      <name val="Times New Roman"/>
      <charset val="134"/>
    </font>
    <font>
      <b/>
      <sz val="18"/>
      <color rgb="FF000000"/>
      <name val="宋体"/>
      <charset val="134"/>
    </font>
    <font>
      <b/>
      <sz val="9"/>
      <color rgb="FF000000"/>
      <name val="Times New Roman"/>
      <charset val="134"/>
    </font>
    <font>
      <sz val="9"/>
      <color rgb="FF000000"/>
      <name val="Times New Roman"/>
      <charset val="134"/>
    </font>
    <font>
      <sz val="9"/>
      <color rgb="FF000000"/>
      <name val="Times New Roman"/>
      <charset val="0"/>
    </font>
    <font>
      <sz val="9"/>
      <name val="宋体"/>
      <charset val="134"/>
    </font>
    <font>
      <b/>
      <sz val="9"/>
      <color rgb="FF000000"/>
      <name val="宋体"/>
      <charset val="134"/>
    </font>
    <font>
      <b/>
      <sz val="10"/>
      <name val="Times New Roman"/>
      <charset val="134"/>
    </font>
    <font>
      <b/>
      <sz val="18"/>
      <name val="宋体"/>
      <charset val="134"/>
    </font>
    <font>
      <b/>
      <sz val="18"/>
      <name val="Times New Roman"/>
      <charset val="134"/>
    </font>
    <font>
      <b/>
      <sz val="9"/>
      <name val="Times New Roman"/>
      <charset val="134"/>
    </font>
    <font>
      <b/>
      <sz val="18"/>
      <color rgb="FF000000"/>
      <name val="Times New Roman"/>
      <charset val="134"/>
    </font>
    <font>
      <b/>
      <sz val="10"/>
      <name val="宋体"/>
      <charset val="134"/>
    </font>
    <font>
      <sz val="9"/>
      <color rgb="FFFF0000"/>
      <name val="Times New Roman"/>
      <charset val="134"/>
    </font>
    <font>
      <sz val="9"/>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Helv"/>
      <charset val="134"/>
    </font>
    <font>
      <b/>
      <sz val="9"/>
      <name val="宋体"/>
      <charset val="134"/>
    </font>
    <font>
      <sz val="9"/>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4"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27"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24"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7" borderId="28"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9" applyNumberFormat="0" applyFill="0" applyAlignment="0" applyProtection="0">
      <alignment vertical="center"/>
    </xf>
    <xf numFmtId="0" fontId="36" fillId="0" borderId="29" applyNumberFormat="0" applyFill="0" applyAlignment="0" applyProtection="0">
      <alignment vertical="center"/>
    </xf>
    <xf numFmtId="0" fontId="28" fillId="9" borderId="0" applyNumberFormat="0" applyBorder="0" applyAlignment="0" applyProtection="0">
      <alignment vertical="center"/>
    </xf>
    <xf numFmtId="0" fontId="31" fillId="0" borderId="30" applyNumberFormat="0" applyFill="0" applyAlignment="0" applyProtection="0">
      <alignment vertical="center"/>
    </xf>
    <xf numFmtId="0" fontId="28" fillId="10" borderId="0" applyNumberFormat="0" applyBorder="0" applyAlignment="0" applyProtection="0">
      <alignment vertical="center"/>
    </xf>
    <xf numFmtId="0" fontId="37" fillId="11" borderId="31" applyNumberFormat="0" applyAlignment="0" applyProtection="0">
      <alignment vertical="center"/>
    </xf>
    <xf numFmtId="0" fontId="38" fillId="11" borderId="27" applyNumberFormat="0" applyAlignment="0" applyProtection="0">
      <alignment vertical="center"/>
    </xf>
    <xf numFmtId="0" fontId="39" fillId="12" borderId="32"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33" applyNumberFormat="0" applyFill="0" applyAlignment="0" applyProtection="0">
      <alignment vertical="center"/>
    </xf>
    <xf numFmtId="0" fontId="41" fillId="0" borderId="34"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24" fillId="0" borderId="0"/>
    <xf numFmtId="0" fontId="0" fillId="0" borderId="0"/>
    <xf numFmtId="0" fontId="44" fillId="0" borderId="0"/>
    <xf numFmtId="0" fontId="0" fillId="0" borderId="0">
      <alignment vertical="center"/>
    </xf>
  </cellStyleXfs>
  <cellXfs count="130">
    <xf numFmtId="0" fontId="0" fillId="0" borderId="0" xfId="0">
      <alignment vertical="center"/>
    </xf>
    <xf numFmtId="0" fontId="0" fillId="0" borderId="0" xfId="52" applyFont="1" applyFill="1" applyBorder="1">
      <alignment vertical="center"/>
    </xf>
    <xf numFmtId="0" fontId="1" fillId="0" borderId="0" xfId="52" applyFont="1" applyFill="1" applyBorder="1">
      <alignment vertical="center"/>
    </xf>
    <xf numFmtId="0" fontId="2" fillId="0" borderId="0" xfId="52" applyFont="1" applyFill="1" applyBorder="1">
      <alignment vertical="center"/>
    </xf>
    <xf numFmtId="0" fontId="0" fillId="0" borderId="0" xfId="52" applyFont="1" applyFill="1" applyBorder="1" applyAlignment="1">
      <alignment horizontal="left" vertical="center"/>
    </xf>
    <xf numFmtId="0" fontId="3" fillId="0" borderId="0" xfId="52" applyFont="1" applyFill="1" applyBorder="1">
      <alignment vertical="center"/>
    </xf>
    <xf numFmtId="0" fontId="4" fillId="0" borderId="0" xfId="52" applyFont="1" applyFill="1" applyAlignment="1">
      <alignment horizontal="center" vertical="center"/>
    </xf>
    <xf numFmtId="0" fontId="5" fillId="0" borderId="1" xfId="52" applyFont="1" applyFill="1" applyBorder="1" applyAlignment="1">
      <alignment horizontal="center" vertical="center" wrapText="1"/>
    </xf>
    <xf numFmtId="0" fontId="6" fillId="0" borderId="1" xfId="52" applyFont="1" applyFill="1" applyBorder="1" applyAlignment="1">
      <alignment horizontal="center" vertical="center" textRotation="255"/>
    </xf>
    <xf numFmtId="0" fontId="6" fillId="0" borderId="1" xfId="52" applyFont="1" applyFill="1" applyBorder="1" applyAlignment="1">
      <alignment horizontal="center" vertical="center" wrapText="1"/>
    </xf>
    <xf numFmtId="0" fontId="7" fillId="0" borderId="1" xfId="52" applyFont="1" applyFill="1" applyBorder="1" applyAlignment="1">
      <alignment horizontal="left" vertical="center" wrapText="1"/>
    </xf>
    <xf numFmtId="0" fontId="6" fillId="0" borderId="1" xfId="52" applyFont="1" applyFill="1" applyBorder="1" applyAlignment="1">
      <alignment vertical="center" wrapText="1"/>
    </xf>
    <xf numFmtId="0" fontId="6" fillId="0" borderId="2" xfId="52" applyFont="1" applyFill="1" applyBorder="1" applyAlignment="1">
      <alignment horizontal="center" vertical="center" textRotation="255"/>
    </xf>
    <xf numFmtId="0" fontId="6" fillId="0" borderId="3" xfId="52" applyFont="1" applyFill="1" applyBorder="1" applyAlignment="1">
      <alignment horizontal="center" vertical="center" textRotation="255"/>
    </xf>
    <xf numFmtId="0" fontId="6" fillId="0" borderId="1" xfId="52" applyFont="1" applyFill="1" applyBorder="1" applyAlignment="1">
      <alignment horizontal="left" vertical="center" wrapText="1"/>
    </xf>
    <xf numFmtId="0" fontId="0" fillId="0" borderId="3" xfId="52" applyFill="1" applyBorder="1" applyAlignment="1">
      <alignment horizontal="center" vertical="center" textRotation="255"/>
    </xf>
    <xf numFmtId="0" fontId="6" fillId="0" borderId="2" xfId="52" applyFont="1" applyFill="1" applyBorder="1" applyAlignment="1">
      <alignment horizontal="center" vertical="center" wrapText="1"/>
    </xf>
    <xf numFmtId="0" fontId="6" fillId="0" borderId="3" xfId="52" applyFont="1" applyFill="1" applyBorder="1" applyAlignment="1">
      <alignment horizontal="center" vertical="center" wrapText="1"/>
    </xf>
    <xf numFmtId="0" fontId="0" fillId="0" borderId="4" xfId="52" applyFill="1" applyBorder="1" applyAlignment="1">
      <alignment horizontal="center" vertical="center" textRotation="255"/>
    </xf>
    <xf numFmtId="0" fontId="6" fillId="0" borderId="4" xfId="52"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176" fontId="8" fillId="0" borderId="0" xfId="0" applyNumberFormat="1" applyFont="1" applyFill="1" applyAlignment="1">
      <alignment horizontal="right" vertical="center" wrapText="1"/>
    </xf>
    <xf numFmtId="177" fontId="8" fillId="0" borderId="0" xfId="0" applyNumberFormat="1" applyFont="1" applyFill="1" applyAlignment="1">
      <alignment horizontal="right"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right" vertical="center" wrapText="1"/>
    </xf>
    <xf numFmtId="176" fontId="9"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176" fontId="14" fillId="0" borderId="5"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5" xfId="0" applyNumberFormat="1" applyFont="1" applyFill="1" applyBorder="1" applyAlignment="1">
      <alignment horizontal="center" vertical="center" wrapText="1"/>
    </xf>
    <xf numFmtId="176" fontId="9" fillId="0" borderId="1"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right" vertical="center" wrapText="1"/>
    </xf>
    <xf numFmtId="177" fontId="15"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177" fontId="15"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9" fillId="0" borderId="1" xfId="0" applyNumberFormat="1" applyFont="1" applyFill="1" applyBorder="1" applyAlignment="1">
      <alignmen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16" fillId="0" borderId="0" xfId="0" applyFont="1">
      <alignment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8" fillId="0" borderId="0" xfId="0" applyFont="1" applyFill="1" applyAlignment="1">
      <alignment vertical="center" wrapText="1"/>
    </xf>
    <xf numFmtId="176" fontId="8" fillId="0" borderId="0" xfId="0" applyNumberFormat="1" applyFont="1" applyFill="1" applyAlignment="1">
      <alignment horizontal="center" vertical="center" wrapText="1"/>
    </xf>
    <xf numFmtId="177" fontId="8" fillId="0" borderId="0" xfId="0" applyNumberFormat="1" applyFont="1" applyFill="1" applyAlignment="1">
      <alignment horizontal="center" vertical="center" wrapText="1"/>
    </xf>
    <xf numFmtId="0" fontId="16" fillId="0" borderId="0" xfId="0" applyFont="1" applyFill="1" applyAlignment="1">
      <alignment vertical="center" wrapText="1"/>
    </xf>
    <xf numFmtId="0" fontId="20" fillId="0" borderId="0" xfId="0" applyFont="1" applyFill="1" applyAlignment="1">
      <alignment horizontal="center" vertical="center" wrapText="1"/>
    </xf>
    <xf numFmtId="176" fontId="20" fillId="0" borderId="0" xfId="0" applyNumberFormat="1" applyFont="1" applyFill="1" applyAlignment="1">
      <alignment horizontal="center" vertical="center" wrapText="1"/>
    </xf>
    <xf numFmtId="177" fontId="20" fillId="0" borderId="0" xfId="0" applyNumberFormat="1" applyFont="1" applyFill="1" applyAlignment="1">
      <alignment horizontal="righ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176" fontId="11" fillId="0" borderId="11"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176" fontId="9" fillId="0" borderId="5" xfId="0" applyNumberFormat="1" applyFont="1" applyFill="1" applyBorder="1" applyAlignment="1">
      <alignment horizontal="left" vertical="center" wrapText="1"/>
    </xf>
    <xf numFmtId="0" fontId="9" fillId="0" borderId="18" xfId="0" applyFont="1" applyFill="1" applyBorder="1" applyAlignment="1">
      <alignment horizontal="center" vertical="center" wrapText="1"/>
    </xf>
    <xf numFmtId="0" fontId="14" fillId="0" borderId="5" xfId="0" applyFont="1" applyFill="1" applyBorder="1" applyAlignment="1">
      <alignment vertical="center" wrapText="1"/>
    </xf>
    <xf numFmtId="0" fontId="9" fillId="0" borderId="12" xfId="0" applyFont="1" applyFill="1" applyBorder="1" applyAlignment="1">
      <alignment horizontal="center" vertical="center" wrapText="1"/>
    </xf>
    <xf numFmtId="176" fontId="9" fillId="0" borderId="5" xfId="0" applyNumberFormat="1" applyFont="1" applyBorder="1" applyAlignment="1">
      <alignment horizontal="lef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4" fillId="0" borderId="5" xfId="0" applyFont="1" applyFill="1" applyBorder="1" applyAlignment="1">
      <alignment horizontal="left" vertical="center" wrapText="1"/>
    </xf>
    <xf numFmtId="177" fontId="9" fillId="0" borderId="5" xfId="0" applyNumberFormat="1"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vertical="center" wrapText="1"/>
    </xf>
    <xf numFmtId="176" fontId="9" fillId="0" borderId="20" xfId="0" applyNumberFormat="1" applyFont="1" applyFill="1" applyBorder="1" applyAlignment="1">
      <alignment horizontal="center" vertical="center" wrapText="1"/>
    </xf>
    <xf numFmtId="177" fontId="9" fillId="0" borderId="20" xfId="0" applyNumberFormat="1" applyFont="1" applyFill="1" applyBorder="1" applyAlignment="1">
      <alignment horizontal="right" vertical="center" wrapText="1"/>
    </xf>
    <xf numFmtId="179" fontId="9" fillId="0" borderId="0" xfId="0" applyNumberFormat="1" applyFont="1" applyFill="1" applyAlignment="1">
      <alignment horizontal="right" vertical="center" wrapText="1"/>
    </xf>
    <xf numFmtId="177" fontId="20" fillId="0" borderId="0" xfId="0" applyNumberFormat="1" applyFont="1" applyFill="1" applyAlignment="1">
      <alignment horizontal="center" vertical="center" wrapText="1"/>
    </xf>
    <xf numFmtId="177" fontId="11" fillId="0" borderId="11"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178" fontId="12" fillId="0" borderId="5" xfId="0" applyNumberFormat="1" applyFont="1" applyFill="1" applyBorder="1" applyAlignment="1">
      <alignment horizontal="center" vertical="center" wrapText="1"/>
    </xf>
    <xf numFmtId="178" fontId="13" fillId="0" borderId="5"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24" xfId="0" applyFont="1" applyFill="1" applyBorder="1" applyAlignment="1">
      <alignment horizontal="center" vertical="center" wrapText="1"/>
    </xf>
    <xf numFmtId="49" fontId="9" fillId="0" borderId="5" xfId="0" applyNumberFormat="1" applyFont="1" applyBorder="1" applyAlignment="1">
      <alignment horizontal="center" vertical="center" wrapText="1"/>
    </xf>
    <xf numFmtId="0" fontId="9" fillId="0" borderId="25" xfId="0" applyFont="1" applyFill="1" applyBorder="1" applyAlignment="1">
      <alignment horizontal="center" vertical="center" wrapText="1"/>
    </xf>
    <xf numFmtId="0" fontId="9" fillId="0" borderId="22" xfId="0" applyFont="1" applyFill="1" applyBorder="1" applyAlignment="1">
      <alignment horizontal="center" vertical="center" wrapText="1"/>
    </xf>
    <xf numFmtId="177" fontId="9" fillId="0" borderId="20" xfId="0" applyNumberFormat="1" applyFont="1" applyFill="1" applyBorder="1" applyAlignment="1">
      <alignment horizontal="center" vertical="center" wrapText="1"/>
    </xf>
    <xf numFmtId="0" fontId="9" fillId="0" borderId="26" xfId="0" applyFont="1" applyFill="1" applyBorder="1" applyAlignment="1">
      <alignment vertical="center" wrapText="1"/>
    </xf>
    <xf numFmtId="177" fontId="9" fillId="0" borderId="0" xfId="0" applyNumberFormat="1" applyFont="1" applyFill="1" applyAlignment="1">
      <alignment horizontal="center" vertical="center" wrapText="1"/>
    </xf>
    <xf numFmtId="0" fontId="21" fillId="0" borderId="0" xfId="0" applyFont="1" applyFill="1" applyAlignment="1">
      <alignment vertical="center" wrapText="1"/>
    </xf>
    <xf numFmtId="177" fontId="9" fillId="0" borderId="5" xfId="0" applyNumberFormat="1" applyFont="1" applyFill="1" applyBorder="1" applyAlignment="1">
      <alignment horizontal="right"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177" fontId="9" fillId="0" borderId="0" xfId="0" applyNumberFormat="1" applyFont="1" applyFill="1" applyAlignment="1">
      <alignment horizontal="right"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176" fontId="14" fillId="0" borderId="5" xfId="0" applyNumberFormat="1"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7" xfId="49"/>
    <cellStyle name="常规 4" xfId="50"/>
    <cellStyle name="常规_部门项目安排情况表--4-5日改"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30"/>
  <sheetViews>
    <sheetView view="pageBreakPreview" zoomScale="110" zoomScaleNormal="120" workbookViewId="0">
      <pane xSplit="2" ySplit="5" topLeftCell="C19" activePane="bottomRight" state="frozen"/>
      <selection/>
      <selection pane="topRight"/>
      <selection pane="bottomLeft"/>
      <selection pane="bottomRight" activeCell="C33" sqref="C33"/>
    </sheetView>
  </sheetViews>
  <sheetFormatPr defaultColWidth="9" defaultRowHeight="15.75"/>
  <cols>
    <col min="1" max="1" width="6.75" style="20" customWidth="1"/>
    <col min="2" max="2" width="6.875" style="20" customWidth="1"/>
    <col min="3" max="4" width="12.25" style="20" customWidth="1"/>
    <col min="5" max="5" width="64.4583333333333" style="20" customWidth="1"/>
    <col min="6" max="12" width="5.875" style="24" customWidth="1"/>
    <col min="13" max="13" width="5.125" style="24" customWidth="1"/>
    <col min="14" max="14" width="7.84166666666667" style="20" customWidth="1"/>
    <col min="15" max="15" width="9.925" style="20" customWidth="1"/>
    <col min="16" max="16" width="33.1833333333333" style="20" customWidth="1"/>
    <col min="17" max="16384" width="9" style="20"/>
  </cols>
  <sheetData>
    <row r="1" s="20" customFormat="1" spans="1:13">
      <c r="A1" s="118" t="s">
        <v>0</v>
      </c>
      <c r="F1" s="24"/>
      <c r="G1" s="24"/>
      <c r="H1" s="24"/>
      <c r="I1" s="24"/>
      <c r="J1" s="24"/>
      <c r="K1" s="24"/>
      <c r="L1" s="24"/>
      <c r="M1" s="24"/>
    </row>
    <row r="2" s="20" customFormat="1" ht="22.5" spans="1:15">
      <c r="A2" s="25" t="s">
        <v>1</v>
      </c>
      <c r="B2" s="70"/>
      <c r="C2" s="70"/>
      <c r="D2" s="70"/>
      <c r="E2" s="70"/>
      <c r="F2" s="72"/>
      <c r="G2" s="72"/>
      <c r="H2" s="72"/>
      <c r="I2" s="72"/>
      <c r="J2" s="72"/>
      <c r="K2" s="72"/>
      <c r="L2" s="72"/>
      <c r="M2" s="72"/>
      <c r="N2" s="70"/>
      <c r="O2" s="70"/>
    </row>
    <row r="3" s="21" customFormat="1" ht="12" spans="1:15">
      <c r="A3" s="73" t="s">
        <v>2</v>
      </c>
      <c r="B3" s="74" t="s">
        <v>3</v>
      </c>
      <c r="C3" s="74" t="s">
        <v>4</v>
      </c>
      <c r="D3" s="74" t="s">
        <v>5</v>
      </c>
      <c r="E3" s="74" t="s">
        <v>6</v>
      </c>
      <c r="F3" s="103" t="s">
        <v>7</v>
      </c>
      <c r="G3" s="76" t="s">
        <v>8</v>
      </c>
      <c r="H3" s="76"/>
      <c r="I3" s="76"/>
      <c r="J3" s="76"/>
      <c r="K3" s="76"/>
      <c r="L3" s="76"/>
      <c r="M3" s="103" t="s">
        <v>9</v>
      </c>
      <c r="N3" s="74" t="s">
        <v>10</v>
      </c>
      <c r="O3" s="104" t="s">
        <v>11</v>
      </c>
    </row>
    <row r="4" s="21" customFormat="1" ht="12" spans="1:15">
      <c r="A4" s="77"/>
      <c r="B4" s="78"/>
      <c r="C4" s="78"/>
      <c r="D4" s="78"/>
      <c r="E4" s="78"/>
      <c r="F4" s="105"/>
      <c r="G4" s="80" t="s">
        <v>12</v>
      </c>
      <c r="H4" s="80" t="s">
        <v>13</v>
      </c>
      <c r="I4" s="80"/>
      <c r="J4" s="80"/>
      <c r="K4" s="80"/>
      <c r="L4" s="80"/>
      <c r="M4" s="105"/>
      <c r="N4" s="78"/>
      <c r="O4" s="106"/>
    </row>
    <row r="5" s="21" customFormat="1" ht="12" spans="1:15">
      <c r="A5" s="77"/>
      <c r="B5" s="78"/>
      <c r="C5" s="78"/>
      <c r="D5" s="78"/>
      <c r="E5" s="78"/>
      <c r="F5" s="105"/>
      <c r="G5" s="80"/>
      <c r="H5" s="81">
        <v>0</v>
      </c>
      <c r="I5" s="107">
        <v>0.3</v>
      </c>
      <c r="J5" s="108">
        <v>0.6</v>
      </c>
      <c r="K5" s="108">
        <v>0.8</v>
      </c>
      <c r="L5" s="108">
        <v>1</v>
      </c>
      <c r="M5" s="105"/>
      <c r="N5" s="78"/>
      <c r="O5" s="106"/>
    </row>
    <row r="6" s="21" customFormat="1" ht="22.5" spans="1:16">
      <c r="A6" s="91" t="s">
        <v>14</v>
      </c>
      <c r="B6" s="93" t="s">
        <v>15</v>
      </c>
      <c r="C6" s="84" t="s">
        <v>16</v>
      </c>
      <c r="D6" s="84"/>
      <c r="E6" s="84" t="s">
        <v>17</v>
      </c>
      <c r="F6" s="119">
        <v>3</v>
      </c>
      <c r="G6" s="39" t="s">
        <v>18</v>
      </c>
      <c r="H6" s="39" t="s">
        <v>19</v>
      </c>
      <c r="I6" s="39"/>
      <c r="J6" s="39" t="s">
        <v>20</v>
      </c>
      <c r="K6" s="39"/>
      <c r="L6" s="39" t="s">
        <v>21</v>
      </c>
      <c r="M6" s="119">
        <v>3</v>
      </c>
      <c r="N6" s="121" t="s">
        <v>22</v>
      </c>
      <c r="O6" s="122" t="s">
        <v>23</v>
      </c>
      <c r="P6" s="110" t="s">
        <v>24</v>
      </c>
    </row>
    <row r="7" s="21" customFormat="1" ht="22.5" spans="1:16">
      <c r="A7" s="91"/>
      <c r="B7" s="93"/>
      <c r="C7" s="84" t="s">
        <v>25</v>
      </c>
      <c r="D7" s="84"/>
      <c r="E7" s="84" t="s">
        <v>26</v>
      </c>
      <c r="F7" s="119">
        <v>3</v>
      </c>
      <c r="G7" s="39" t="s">
        <v>18</v>
      </c>
      <c r="H7" s="39" t="s">
        <v>27</v>
      </c>
      <c r="I7" s="39"/>
      <c r="J7" s="39" t="s">
        <v>28</v>
      </c>
      <c r="K7" s="39"/>
      <c r="L7" s="39" t="s">
        <v>29</v>
      </c>
      <c r="M7" s="119">
        <v>2.1</v>
      </c>
      <c r="N7" s="123"/>
      <c r="O7" s="111"/>
      <c r="P7" s="110"/>
    </row>
    <row r="8" s="21" customFormat="1" ht="22.5" spans="1:16">
      <c r="A8" s="91"/>
      <c r="B8" s="93" t="s">
        <v>30</v>
      </c>
      <c r="C8" s="84" t="s">
        <v>31</v>
      </c>
      <c r="D8" s="84"/>
      <c r="E8" s="84" t="s">
        <v>32</v>
      </c>
      <c r="F8" s="119">
        <v>3</v>
      </c>
      <c r="G8" s="39" t="s">
        <v>18</v>
      </c>
      <c r="H8" s="39" t="s">
        <v>33</v>
      </c>
      <c r="I8" s="39"/>
      <c r="J8" s="39" t="s">
        <v>34</v>
      </c>
      <c r="K8" s="39"/>
      <c r="L8" s="39" t="s">
        <v>35</v>
      </c>
      <c r="M8" s="119">
        <v>2.38</v>
      </c>
      <c r="N8" s="123"/>
      <c r="O8" s="111"/>
      <c r="P8" s="110"/>
    </row>
    <row r="9" s="21" customFormat="1" ht="22.5" spans="1:16">
      <c r="A9" s="91"/>
      <c r="B9" s="93"/>
      <c r="C9" s="84" t="s">
        <v>36</v>
      </c>
      <c r="D9" s="84"/>
      <c r="E9" s="84" t="s">
        <v>37</v>
      </c>
      <c r="F9" s="119">
        <v>3</v>
      </c>
      <c r="G9" s="39" t="s">
        <v>18</v>
      </c>
      <c r="H9" s="39" t="s">
        <v>38</v>
      </c>
      <c r="I9" s="39"/>
      <c r="J9" s="39" t="s">
        <v>39</v>
      </c>
      <c r="K9" s="39"/>
      <c r="L9" s="39" t="s">
        <v>40</v>
      </c>
      <c r="M9" s="119">
        <v>2.13</v>
      </c>
      <c r="N9" s="123"/>
      <c r="O9" s="111"/>
      <c r="P9" s="110"/>
    </row>
    <row r="10" s="21" customFormat="1" ht="22.5" spans="1:15">
      <c r="A10" s="91"/>
      <c r="B10" s="93" t="s">
        <v>41</v>
      </c>
      <c r="C10" s="84" t="s">
        <v>42</v>
      </c>
      <c r="D10" s="84"/>
      <c r="E10" s="84" t="s">
        <v>43</v>
      </c>
      <c r="F10" s="119">
        <v>4</v>
      </c>
      <c r="G10" s="39" t="s">
        <v>44</v>
      </c>
      <c r="H10" s="39" t="s">
        <v>45</v>
      </c>
      <c r="I10" s="39"/>
      <c r="J10" s="39"/>
      <c r="K10" s="39"/>
      <c r="L10" s="39" t="s">
        <v>46</v>
      </c>
      <c r="M10" s="119">
        <v>4</v>
      </c>
      <c r="N10" s="123"/>
      <c r="O10" s="111"/>
    </row>
    <row r="11" s="21" customFormat="1" ht="22.5" spans="1:16">
      <c r="A11" s="91"/>
      <c r="B11" s="93"/>
      <c r="C11" s="84" t="s">
        <v>47</v>
      </c>
      <c r="D11" s="84"/>
      <c r="E11" s="84" t="s">
        <v>48</v>
      </c>
      <c r="F11" s="119">
        <v>4</v>
      </c>
      <c r="G11" s="39" t="s">
        <v>44</v>
      </c>
      <c r="H11" s="39" t="s">
        <v>45</v>
      </c>
      <c r="I11" s="39"/>
      <c r="J11" s="39"/>
      <c r="K11" s="39"/>
      <c r="L11" s="39" t="s">
        <v>46</v>
      </c>
      <c r="M11" s="119">
        <v>4</v>
      </c>
      <c r="N11" s="123"/>
      <c r="O11" s="111"/>
      <c r="P11" s="110" t="s">
        <v>49</v>
      </c>
    </row>
    <row r="12" s="21" customFormat="1" ht="22.5" spans="1:16">
      <c r="A12" s="91" t="s">
        <v>50</v>
      </c>
      <c r="B12" s="93" t="s">
        <v>51</v>
      </c>
      <c r="C12" s="84" t="s">
        <v>52</v>
      </c>
      <c r="D12" s="84"/>
      <c r="E12" s="84" t="s">
        <v>53</v>
      </c>
      <c r="F12" s="119">
        <v>3</v>
      </c>
      <c r="G12" s="40" t="s">
        <v>54</v>
      </c>
      <c r="H12" s="88" t="s">
        <v>55</v>
      </c>
      <c r="I12" s="88"/>
      <c r="J12" s="88"/>
      <c r="K12" s="88"/>
      <c r="L12" s="88"/>
      <c r="M12" s="119">
        <v>3</v>
      </c>
      <c r="N12" s="123"/>
      <c r="O12" s="111"/>
      <c r="P12" s="110"/>
    </row>
    <row r="13" s="21" customFormat="1" ht="22.5" spans="1:16">
      <c r="A13" s="91"/>
      <c r="B13" s="93"/>
      <c r="C13" s="84" t="s">
        <v>56</v>
      </c>
      <c r="D13" s="84"/>
      <c r="E13" s="84" t="s">
        <v>57</v>
      </c>
      <c r="F13" s="119">
        <v>3</v>
      </c>
      <c r="G13" s="40" t="s">
        <v>54</v>
      </c>
      <c r="H13" s="88" t="s">
        <v>58</v>
      </c>
      <c r="I13" s="88"/>
      <c r="J13" s="88"/>
      <c r="K13" s="88"/>
      <c r="L13" s="88"/>
      <c r="M13" s="119">
        <v>2.48</v>
      </c>
      <c r="N13" s="123"/>
      <c r="O13" s="111"/>
      <c r="P13" s="110"/>
    </row>
    <row r="14" s="21" customFormat="1" ht="45" spans="1:16">
      <c r="A14" s="91"/>
      <c r="B14" s="93"/>
      <c r="C14" s="84" t="s">
        <v>59</v>
      </c>
      <c r="D14" s="84"/>
      <c r="E14" s="84" t="s">
        <v>60</v>
      </c>
      <c r="F14" s="119">
        <v>3</v>
      </c>
      <c r="G14" s="40" t="s">
        <v>61</v>
      </c>
      <c r="H14" s="40" t="s">
        <v>62</v>
      </c>
      <c r="I14" s="40" t="s">
        <v>63</v>
      </c>
      <c r="J14" s="40" t="s">
        <v>64</v>
      </c>
      <c r="K14" s="40" t="s">
        <v>65</v>
      </c>
      <c r="L14" s="40" t="s">
        <v>66</v>
      </c>
      <c r="M14" s="119">
        <v>2.78</v>
      </c>
      <c r="N14" s="123"/>
      <c r="O14" s="111"/>
      <c r="P14" s="110"/>
    </row>
    <row r="15" s="21" customFormat="1" ht="22.5" spans="1:15">
      <c r="A15" s="91"/>
      <c r="B15" s="93" t="s">
        <v>67</v>
      </c>
      <c r="C15" s="84" t="s">
        <v>68</v>
      </c>
      <c r="D15" s="84"/>
      <c r="E15" s="84" t="s">
        <v>69</v>
      </c>
      <c r="F15" s="119">
        <v>3</v>
      </c>
      <c r="G15" s="40" t="s">
        <v>18</v>
      </c>
      <c r="H15" s="40" t="s">
        <v>70</v>
      </c>
      <c r="I15" s="40"/>
      <c r="J15" s="40" t="s">
        <v>71</v>
      </c>
      <c r="K15" s="40"/>
      <c r="L15" s="40" t="s">
        <v>72</v>
      </c>
      <c r="M15" s="119">
        <v>2.65</v>
      </c>
      <c r="N15" s="123"/>
      <c r="O15" s="111"/>
    </row>
    <row r="16" s="21" customFormat="1" ht="45" spans="1:15">
      <c r="A16" s="91"/>
      <c r="B16" s="93"/>
      <c r="C16" s="84" t="s">
        <v>73</v>
      </c>
      <c r="D16" s="84"/>
      <c r="E16" s="84" t="s">
        <v>74</v>
      </c>
      <c r="F16" s="119">
        <v>3</v>
      </c>
      <c r="G16" s="40" t="s">
        <v>61</v>
      </c>
      <c r="H16" s="40" t="s">
        <v>62</v>
      </c>
      <c r="I16" s="40" t="s">
        <v>63</v>
      </c>
      <c r="J16" s="40" t="s">
        <v>64</v>
      </c>
      <c r="K16" s="40" t="s">
        <v>65</v>
      </c>
      <c r="L16" s="40" t="s">
        <v>66</v>
      </c>
      <c r="M16" s="119">
        <v>2.58</v>
      </c>
      <c r="N16" s="123"/>
      <c r="O16" s="111"/>
    </row>
    <row r="17" s="21" customFormat="1" ht="23.25" spans="1:15">
      <c r="A17" s="91" t="s">
        <v>75</v>
      </c>
      <c r="B17" s="90" t="s">
        <v>76</v>
      </c>
      <c r="C17" s="84" t="s">
        <v>77</v>
      </c>
      <c r="D17" s="84"/>
      <c r="E17" s="90" t="s">
        <v>78</v>
      </c>
      <c r="F17" s="119">
        <v>5</v>
      </c>
      <c r="G17" s="39" t="s">
        <v>54</v>
      </c>
      <c r="H17" s="129" t="s">
        <v>79</v>
      </c>
      <c r="I17" s="92"/>
      <c r="J17" s="92"/>
      <c r="K17" s="92"/>
      <c r="L17" s="92"/>
      <c r="M17" s="119">
        <v>4.24</v>
      </c>
      <c r="N17" s="123"/>
      <c r="O17" s="111"/>
    </row>
    <row r="18" s="21" customFormat="1" ht="23.25" spans="1:15">
      <c r="A18" s="91"/>
      <c r="B18" s="90" t="s">
        <v>80</v>
      </c>
      <c r="C18" s="84" t="s">
        <v>81</v>
      </c>
      <c r="D18" s="84"/>
      <c r="E18" s="90" t="s">
        <v>82</v>
      </c>
      <c r="F18" s="119">
        <v>5</v>
      </c>
      <c r="G18" s="39" t="s">
        <v>54</v>
      </c>
      <c r="H18" s="129" t="s">
        <v>83</v>
      </c>
      <c r="I18" s="92"/>
      <c r="J18" s="92"/>
      <c r="K18" s="92"/>
      <c r="L18" s="92"/>
      <c r="M18" s="119">
        <v>4.72</v>
      </c>
      <c r="N18" s="123"/>
      <c r="O18" s="111"/>
    </row>
    <row r="19" s="21" customFormat="1" ht="23.25" spans="1:15">
      <c r="A19" s="91"/>
      <c r="B19" s="90" t="s">
        <v>84</v>
      </c>
      <c r="C19" s="84" t="s">
        <v>85</v>
      </c>
      <c r="D19" s="84"/>
      <c r="E19" s="90" t="s">
        <v>86</v>
      </c>
      <c r="F19" s="119">
        <v>5</v>
      </c>
      <c r="G19" s="39" t="s">
        <v>18</v>
      </c>
      <c r="H19" s="39" t="s">
        <v>87</v>
      </c>
      <c r="I19" s="39"/>
      <c r="J19" s="39" t="s">
        <v>88</v>
      </c>
      <c r="K19" s="39"/>
      <c r="L19" s="39" t="s">
        <v>89</v>
      </c>
      <c r="M19" s="119">
        <v>2.58</v>
      </c>
      <c r="N19" s="123"/>
      <c r="O19" s="111"/>
    </row>
    <row r="20" s="21" customFormat="1" ht="24" spans="1:15">
      <c r="A20" s="91"/>
      <c r="B20" s="90" t="s">
        <v>90</v>
      </c>
      <c r="C20" s="84" t="s">
        <v>91</v>
      </c>
      <c r="D20" s="84"/>
      <c r="E20" s="84" t="s">
        <v>92</v>
      </c>
      <c r="F20" s="119">
        <v>5</v>
      </c>
      <c r="G20" s="39" t="s">
        <v>54</v>
      </c>
      <c r="H20" s="39" t="s">
        <v>93</v>
      </c>
      <c r="I20" s="39"/>
      <c r="J20" s="112" t="s">
        <v>94</v>
      </c>
      <c r="K20" s="39"/>
      <c r="L20" s="39" t="s">
        <v>95</v>
      </c>
      <c r="M20" s="119">
        <v>5</v>
      </c>
      <c r="N20" s="123"/>
      <c r="O20" s="111"/>
    </row>
    <row r="21" s="21" customFormat="1" ht="22.5" spans="1:15">
      <c r="A21" s="91" t="s">
        <v>96</v>
      </c>
      <c r="B21" s="93" t="s">
        <v>97</v>
      </c>
      <c r="C21" s="94" t="s">
        <v>98</v>
      </c>
      <c r="D21" s="90" t="s">
        <v>99</v>
      </c>
      <c r="E21" s="94" t="s">
        <v>100</v>
      </c>
      <c r="F21" s="119">
        <v>10</v>
      </c>
      <c r="G21" s="96" t="s">
        <v>18</v>
      </c>
      <c r="H21" s="96" t="s">
        <v>101</v>
      </c>
      <c r="I21" s="96" t="s">
        <v>102</v>
      </c>
      <c r="J21" s="96" t="s">
        <v>103</v>
      </c>
      <c r="K21" s="96" t="s">
        <v>104</v>
      </c>
      <c r="L21" s="96" t="s">
        <v>105</v>
      </c>
      <c r="M21" s="119">
        <v>6.67</v>
      </c>
      <c r="N21" s="123"/>
      <c r="O21" s="111"/>
    </row>
    <row r="22" s="21" customFormat="1" ht="22.5" spans="1:15">
      <c r="A22" s="91"/>
      <c r="B22" s="93"/>
      <c r="C22" s="94" t="s">
        <v>106</v>
      </c>
      <c r="D22" s="90" t="s">
        <v>107</v>
      </c>
      <c r="E22" s="84" t="s">
        <v>108</v>
      </c>
      <c r="F22" s="119">
        <v>10</v>
      </c>
      <c r="G22" s="96" t="s">
        <v>18</v>
      </c>
      <c r="H22" s="96" t="s">
        <v>109</v>
      </c>
      <c r="I22" s="96" t="s">
        <v>110</v>
      </c>
      <c r="J22" s="96" t="s">
        <v>111</v>
      </c>
      <c r="K22" s="96" t="s">
        <v>104</v>
      </c>
      <c r="L22" s="96" t="s">
        <v>112</v>
      </c>
      <c r="M22" s="119">
        <v>8</v>
      </c>
      <c r="N22" s="123"/>
      <c r="O22" s="111"/>
    </row>
    <row r="23" s="21" customFormat="1" ht="33.75" spans="1:15">
      <c r="A23" s="91"/>
      <c r="B23" s="93"/>
      <c r="C23" s="94"/>
      <c r="D23" s="90" t="s">
        <v>113</v>
      </c>
      <c r="E23" s="84" t="s">
        <v>114</v>
      </c>
      <c r="F23" s="119">
        <v>10</v>
      </c>
      <c r="G23" s="96" t="s">
        <v>18</v>
      </c>
      <c r="H23" s="96" t="s">
        <v>115</v>
      </c>
      <c r="I23" s="96" t="s">
        <v>116</v>
      </c>
      <c r="J23" s="96" t="s">
        <v>117</v>
      </c>
      <c r="K23" s="96" t="s">
        <v>118</v>
      </c>
      <c r="L23" s="96" t="s">
        <v>119</v>
      </c>
      <c r="M23" s="119">
        <v>8</v>
      </c>
      <c r="N23" s="124"/>
      <c r="O23" s="113"/>
    </row>
    <row r="24" s="21" customFormat="1" ht="22.5" spans="1:16">
      <c r="A24" s="91"/>
      <c r="B24" s="93"/>
      <c r="C24" s="95" t="s">
        <v>120</v>
      </c>
      <c r="D24" s="84" t="s">
        <v>121</v>
      </c>
      <c r="E24" s="94" t="s">
        <v>122</v>
      </c>
      <c r="F24" s="119">
        <v>5</v>
      </c>
      <c r="G24" s="96" t="s">
        <v>54</v>
      </c>
      <c r="H24" s="88" t="s">
        <v>123</v>
      </c>
      <c r="I24" s="88"/>
      <c r="J24" s="88"/>
      <c r="K24" s="88"/>
      <c r="L24" s="88"/>
      <c r="M24" s="119">
        <v>4.42</v>
      </c>
      <c r="N24" s="84"/>
      <c r="O24" s="114" t="s">
        <v>124</v>
      </c>
      <c r="P24" s="22" t="s">
        <v>125</v>
      </c>
    </row>
    <row r="25" s="21" customFormat="1" ht="22.5" spans="1:16">
      <c r="A25" s="91"/>
      <c r="B25" s="93"/>
      <c r="C25" s="94"/>
      <c r="D25" s="84" t="s">
        <v>126</v>
      </c>
      <c r="E25" s="84" t="s">
        <v>127</v>
      </c>
      <c r="F25" s="119">
        <v>5</v>
      </c>
      <c r="G25" s="96" t="s">
        <v>54</v>
      </c>
      <c r="H25" s="88" t="s">
        <v>123</v>
      </c>
      <c r="I25" s="88"/>
      <c r="J25" s="88"/>
      <c r="K25" s="88"/>
      <c r="L25" s="88"/>
      <c r="M25" s="119">
        <v>4.31</v>
      </c>
      <c r="N25" s="84"/>
      <c r="O25" s="114"/>
      <c r="P25" s="22"/>
    </row>
    <row r="26" s="21" customFormat="1" ht="22.5" spans="1:16">
      <c r="A26" s="91"/>
      <c r="B26" s="93"/>
      <c r="C26" s="94"/>
      <c r="D26" s="90" t="s">
        <v>128</v>
      </c>
      <c r="E26" s="84" t="s">
        <v>129</v>
      </c>
      <c r="F26" s="119">
        <v>5</v>
      </c>
      <c r="G26" s="96" t="s">
        <v>54</v>
      </c>
      <c r="H26" s="88" t="s">
        <v>123</v>
      </c>
      <c r="I26" s="88"/>
      <c r="J26" s="88"/>
      <c r="K26" s="88"/>
      <c r="L26" s="88"/>
      <c r="M26" s="119">
        <v>4.65</v>
      </c>
      <c r="N26" s="84"/>
      <c r="O26" s="114"/>
      <c r="P26" s="22"/>
    </row>
    <row r="27" s="21" customFormat="1" ht="16" customHeight="1" spans="1:16">
      <c r="A27" s="97" t="s">
        <v>130</v>
      </c>
      <c r="B27" s="98"/>
      <c r="C27" s="98"/>
      <c r="D27" s="98"/>
      <c r="E27" s="98"/>
      <c r="F27" s="100">
        <f>SUM(F6:F26)</f>
        <v>100</v>
      </c>
      <c r="G27" s="100"/>
      <c r="H27" s="100"/>
      <c r="I27" s="100"/>
      <c r="J27" s="100"/>
      <c r="K27" s="100"/>
      <c r="L27" s="100"/>
      <c r="M27" s="100">
        <f>SUM(M6:M26)</f>
        <v>83.69</v>
      </c>
      <c r="N27" s="98"/>
      <c r="O27" s="116"/>
      <c r="P27" s="22"/>
    </row>
    <row r="28" s="20" customFormat="1" spans="6:16">
      <c r="F28" s="24"/>
      <c r="G28" s="24"/>
      <c r="H28" s="24"/>
      <c r="I28" s="24"/>
      <c r="J28" s="24"/>
      <c r="K28" s="24"/>
      <c r="L28" s="24"/>
      <c r="M28" s="125">
        <f>M27-M26-M25-M24</f>
        <v>70.31</v>
      </c>
      <c r="P28" s="22"/>
    </row>
    <row r="29" s="20" customFormat="1" spans="6:13">
      <c r="F29" s="24"/>
      <c r="G29" s="24"/>
      <c r="H29" s="24"/>
      <c r="I29" s="24"/>
      <c r="J29" s="24"/>
      <c r="K29" s="24"/>
      <c r="L29" s="24"/>
      <c r="M29" s="24"/>
    </row>
    <row r="30" s="20" customFormat="1" spans="6:13">
      <c r="F30" s="24"/>
      <c r="G30" s="101">
        <f>13.3715/15</f>
        <v>0.891433333333333</v>
      </c>
      <c r="H30" s="24"/>
      <c r="I30" s="24"/>
      <c r="J30" s="24"/>
      <c r="K30" s="24"/>
      <c r="L30" s="24"/>
      <c r="M30" s="24"/>
    </row>
  </sheetData>
  <mergeCells count="38">
    <mergeCell ref="A2:N2"/>
    <mergeCell ref="G3:L3"/>
    <mergeCell ref="H4:L4"/>
    <mergeCell ref="H12:L12"/>
    <mergeCell ref="H13:L13"/>
    <mergeCell ref="H17:L17"/>
    <mergeCell ref="H18:L18"/>
    <mergeCell ref="H24:L24"/>
    <mergeCell ref="H25:L25"/>
    <mergeCell ref="H26:L26"/>
    <mergeCell ref="A3:A5"/>
    <mergeCell ref="A6:A11"/>
    <mergeCell ref="A12:A16"/>
    <mergeCell ref="A17:A20"/>
    <mergeCell ref="A21:A26"/>
    <mergeCell ref="B3:B5"/>
    <mergeCell ref="B6:B7"/>
    <mergeCell ref="B8:B9"/>
    <mergeCell ref="B10:B11"/>
    <mergeCell ref="B12:B14"/>
    <mergeCell ref="B15:B16"/>
    <mergeCell ref="B21:B26"/>
    <mergeCell ref="C3:C5"/>
    <mergeCell ref="C22:C23"/>
    <mergeCell ref="C24:C26"/>
    <mergeCell ref="D3:D5"/>
    <mergeCell ref="E3:E5"/>
    <mergeCell ref="F3:F5"/>
    <mergeCell ref="G4:G5"/>
    <mergeCell ref="M3:M5"/>
    <mergeCell ref="N3:N5"/>
    <mergeCell ref="N6:N23"/>
    <mergeCell ref="O3:O5"/>
    <mergeCell ref="O6:O23"/>
    <mergeCell ref="O24:O26"/>
    <mergeCell ref="P6:P9"/>
    <mergeCell ref="P11:P14"/>
    <mergeCell ref="P24:P28"/>
  </mergeCells>
  <printOptions horizontalCentered="1"/>
  <pageMargins left="0.354166666666667" right="0.354166666666667" top="0.472222222222222" bottom="0.156944444444444" header="0.354166666666667" footer="0.0784722222222222"/>
  <pageSetup paperSize="9" scale="77" orientation="landscape" horizontalDpi="600"/>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R23"/>
  <sheetViews>
    <sheetView view="pageBreakPreview" zoomScaleNormal="100" workbookViewId="0">
      <pane xSplit="1" ySplit="2" topLeftCell="B22" activePane="bottomRight" state="frozen"/>
      <selection/>
      <selection pane="topRight"/>
      <selection pane="bottomLeft"/>
      <selection pane="bottomRight" activeCell="A2" sqref="A2:R23"/>
    </sheetView>
  </sheetViews>
  <sheetFormatPr defaultColWidth="9" defaultRowHeight="15.75"/>
  <cols>
    <col min="1" max="1" width="7.725" style="20" customWidth="1"/>
    <col min="2" max="2" width="7.41666666666667" style="20" customWidth="1"/>
    <col min="3" max="3" width="9.25" style="20" customWidth="1"/>
    <col min="4" max="4" width="9.41666666666667" style="20" customWidth="1"/>
    <col min="5" max="6" width="8.41666666666667" style="20" customWidth="1"/>
    <col min="7" max="7" width="8.44166666666667" style="20" customWidth="1"/>
    <col min="8" max="8" width="7.83333333333333" style="20" customWidth="1"/>
    <col min="9" max="10" width="8.44166666666667" style="20" customWidth="1"/>
    <col min="11" max="11" width="8" style="20" customWidth="1"/>
    <col min="12" max="12" width="8.44166666666667" style="20" customWidth="1"/>
    <col min="13" max="18" width="5.75" style="20" customWidth="1"/>
    <col min="19" max="23" width="8.44166666666667" style="20" customWidth="1"/>
    <col min="24" max="16384" width="9" style="20"/>
  </cols>
  <sheetData>
    <row r="2" s="128" customFormat="1" ht="21" customHeight="1" spans="1:13">
      <c r="A2" s="127" t="s">
        <v>131</v>
      </c>
      <c r="B2" s="127" t="s">
        <v>132</v>
      </c>
      <c r="C2" s="127" t="s">
        <v>133</v>
      </c>
      <c r="D2" s="127" t="s">
        <v>134</v>
      </c>
      <c r="E2" s="127" t="s">
        <v>135</v>
      </c>
      <c r="F2" s="127" t="s">
        <v>136</v>
      </c>
      <c r="G2" s="127" t="s">
        <v>137</v>
      </c>
      <c r="H2" s="127" t="s">
        <v>138</v>
      </c>
      <c r="I2" s="127" t="s">
        <v>139</v>
      </c>
      <c r="J2" s="127" t="s">
        <v>140</v>
      </c>
      <c r="K2" s="127" t="s">
        <v>141</v>
      </c>
      <c r="L2" s="127" t="s">
        <v>142</v>
      </c>
      <c r="M2" s="127" t="s">
        <v>143</v>
      </c>
    </row>
    <row r="3" s="21" customFormat="1" ht="195" spans="1:13">
      <c r="A3" s="31" t="s">
        <v>25</v>
      </c>
      <c r="B3" s="31" t="s">
        <v>144</v>
      </c>
      <c r="C3" s="31" t="s">
        <v>145</v>
      </c>
      <c r="D3" s="31" t="s">
        <v>146</v>
      </c>
      <c r="E3" s="31" t="s">
        <v>146</v>
      </c>
      <c r="F3" s="31" t="s">
        <v>147</v>
      </c>
      <c r="G3" s="31" t="s">
        <v>148</v>
      </c>
      <c r="H3" s="31" t="s">
        <v>149</v>
      </c>
      <c r="I3" s="31" t="s">
        <v>150</v>
      </c>
      <c r="J3" s="31" t="s">
        <v>150</v>
      </c>
      <c r="K3" s="31" t="s">
        <v>151</v>
      </c>
      <c r="L3" s="37" t="s">
        <v>152</v>
      </c>
      <c r="M3" s="31" t="s">
        <v>153</v>
      </c>
    </row>
    <row r="4" s="128" customFormat="1" ht="17" customHeight="1" spans="1:6">
      <c r="A4" s="127" t="s">
        <v>131</v>
      </c>
      <c r="B4" s="127" t="s">
        <v>138</v>
      </c>
      <c r="C4" s="127" t="s">
        <v>139</v>
      </c>
      <c r="D4" s="127" t="s">
        <v>140</v>
      </c>
      <c r="E4" s="127" t="s">
        <v>141</v>
      </c>
      <c r="F4" s="127" t="s">
        <v>142</v>
      </c>
    </row>
    <row r="5" s="21" customFormat="1" ht="33.75" spans="1:6">
      <c r="A5" s="31" t="s">
        <v>31</v>
      </c>
      <c r="B5" s="31" t="s">
        <v>154</v>
      </c>
      <c r="C5" s="31" t="s">
        <v>154</v>
      </c>
      <c r="D5" s="31" t="s">
        <v>154</v>
      </c>
      <c r="E5" s="31" t="s">
        <v>155</v>
      </c>
      <c r="F5" s="31" t="s">
        <v>155</v>
      </c>
    </row>
    <row r="6" s="128" customFormat="1" ht="18" customHeight="1" spans="1:11">
      <c r="A6" s="127" t="s">
        <v>131</v>
      </c>
      <c r="B6" s="127" t="s">
        <v>156</v>
      </c>
      <c r="C6" s="127" t="s">
        <v>157</v>
      </c>
      <c r="D6" s="127" t="s">
        <v>135</v>
      </c>
      <c r="E6" s="127" t="s">
        <v>136</v>
      </c>
      <c r="F6" s="127" t="s">
        <v>137</v>
      </c>
      <c r="G6" s="127" t="s">
        <v>138</v>
      </c>
      <c r="H6" s="127" t="s">
        <v>139</v>
      </c>
      <c r="I6" s="127" t="s">
        <v>140</v>
      </c>
      <c r="J6" s="127" t="s">
        <v>141</v>
      </c>
      <c r="K6" s="127" t="s">
        <v>142</v>
      </c>
    </row>
    <row r="7" s="21" customFormat="1" ht="33.75" spans="1:11">
      <c r="A7" s="31" t="s">
        <v>36</v>
      </c>
      <c r="B7" s="31" t="s">
        <v>158</v>
      </c>
      <c r="C7" s="31" t="s">
        <v>159</v>
      </c>
      <c r="D7" s="31" t="s">
        <v>160</v>
      </c>
      <c r="E7" s="31" t="s">
        <v>160</v>
      </c>
      <c r="F7" s="31" t="s">
        <v>160</v>
      </c>
      <c r="G7" s="31" t="s">
        <v>161</v>
      </c>
      <c r="H7" s="31" t="s">
        <v>161</v>
      </c>
      <c r="I7" s="31" t="s">
        <v>161</v>
      </c>
      <c r="J7" s="31" t="s">
        <v>155</v>
      </c>
      <c r="K7" s="31" t="s">
        <v>155</v>
      </c>
    </row>
    <row r="8" s="128" customFormat="1" ht="21" customHeight="1" spans="1:9">
      <c r="A8" s="127" t="s">
        <v>131</v>
      </c>
      <c r="B8" s="127" t="s">
        <v>157</v>
      </c>
      <c r="C8" s="127" t="s">
        <v>135</v>
      </c>
      <c r="D8" s="127" t="s">
        <v>138</v>
      </c>
      <c r="E8" s="127" t="s">
        <v>141</v>
      </c>
      <c r="F8" s="127" t="s">
        <v>162</v>
      </c>
      <c r="G8" s="127" t="s">
        <v>163</v>
      </c>
      <c r="H8" s="127" t="s">
        <v>143</v>
      </c>
      <c r="I8" s="127" t="s">
        <v>164</v>
      </c>
    </row>
    <row r="9" s="21" customFormat="1" ht="23.25" spans="1:9">
      <c r="A9" s="31" t="s">
        <v>56</v>
      </c>
      <c r="B9" s="31" t="s">
        <v>165</v>
      </c>
      <c r="C9" s="31" t="s">
        <v>166</v>
      </c>
      <c r="D9" s="31" t="s">
        <v>167</v>
      </c>
      <c r="E9" s="31" t="s">
        <v>168</v>
      </c>
      <c r="F9" s="31" t="s">
        <v>169</v>
      </c>
      <c r="G9" s="37" t="s">
        <v>170</v>
      </c>
      <c r="H9" s="37" t="s">
        <v>171</v>
      </c>
      <c r="I9" s="37" t="s">
        <v>172</v>
      </c>
    </row>
    <row r="10" s="128" customFormat="1" ht="21" customHeight="1" spans="1:5">
      <c r="A10" s="127" t="s">
        <v>131</v>
      </c>
      <c r="B10" s="127" t="s">
        <v>173</v>
      </c>
      <c r="C10" s="127" t="s">
        <v>132</v>
      </c>
      <c r="D10" s="127" t="s">
        <v>156</v>
      </c>
      <c r="E10" s="127" t="s">
        <v>133</v>
      </c>
    </row>
    <row r="11" s="21" customFormat="1" ht="124.5" spans="1:5">
      <c r="A11" s="31" t="s">
        <v>59</v>
      </c>
      <c r="B11" s="31" t="s">
        <v>174</v>
      </c>
      <c r="C11" s="31" t="s">
        <v>175</v>
      </c>
      <c r="D11" s="31" t="s">
        <v>176</v>
      </c>
      <c r="E11" s="31" t="s">
        <v>176</v>
      </c>
    </row>
    <row r="12" s="128" customFormat="1" ht="20" customHeight="1" spans="1:8">
      <c r="A12" s="127" t="s">
        <v>131</v>
      </c>
      <c r="B12" s="127" t="s">
        <v>134</v>
      </c>
      <c r="C12" s="127" t="s">
        <v>177</v>
      </c>
      <c r="D12" s="127" t="s">
        <v>136</v>
      </c>
      <c r="E12" s="127" t="s">
        <v>137</v>
      </c>
      <c r="F12" s="127" t="s">
        <v>141</v>
      </c>
      <c r="G12" s="127" t="s">
        <v>142</v>
      </c>
      <c r="H12" s="127" t="s">
        <v>178</v>
      </c>
    </row>
    <row r="13" s="21" customFormat="1" ht="33.75" spans="1:8">
      <c r="A13" s="31" t="s">
        <v>68</v>
      </c>
      <c r="B13" s="31" t="s">
        <v>179</v>
      </c>
      <c r="C13" s="31" t="s">
        <v>179</v>
      </c>
      <c r="D13" s="31" t="s">
        <v>179</v>
      </c>
      <c r="E13" s="31" t="s">
        <v>179</v>
      </c>
      <c r="F13" s="31" t="s">
        <v>180</v>
      </c>
      <c r="G13" s="31" t="s">
        <v>180</v>
      </c>
      <c r="H13" s="37" t="s">
        <v>181</v>
      </c>
    </row>
    <row r="14" s="128" customFormat="1" ht="17" customHeight="1" spans="1:10">
      <c r="A14" s="127" t="s">
        <v>131</v>
      </c>
      <c r="B14" s="127" t="s">
        <v>173</v>
      </c>
      <c r="C14" s="127" t="s">
        <v>132</v>
      </c>
      <c r="D14" s="127" t="s">
        <v>133</v>
      </c>
      <c r="E14" s="127" t="s">
        <v>134</v>
      </c>
      <c r="F14" s="127" t="s">
        <v>177</v>
      </c>
      <c r="G14" s="127" t="s">
        <v>136</v>
      </c>
      <c r="H14" s="127" t="s">
        <v>137</v>
      </c>
      <c r="I14" s="127" t="s">
        <v>138</v>
      </c>
      <c r="J14" s="127" t="s">
        <v>141</v>
      </c>
    </row>
    <row r="15" s="21" customFormat="1" ht="172.5" spans="1:10">
      <c r="A15" s="31" t="s">
        <v>73</v>
      </c>
      <c r="B15" s="31" t="s">
        <v>182</v>
      </c>
      <c r="C15" s="31" t="s">
        <v>144</v>
      </c>
      <c r="D15" s="31" t="s">
        <v>183</v>
      </c>
      <c r="E15" s="31" t="s">
        <v>184</v>
      </c>
      <c r="F15" s="31" t="s">
        <v>179</v>
      </c>
      <c r="G15" s="31" t="s">
        <v>185</v>
      </c>
      <c r="H15" s="31" t="s">
        <v>186</v>
      </c>
      <c r="I15" s="31" t="s">
        <v>149</v>
      </c>
      <c r="J15" s="31" t="s">
        <v>151</v>
      </c>
    </row>
    <row r="16" s="128" customFormat="1" ht="27" customHeight="1" spans="1:9">
      <c r="A16" s="127" t="s">
        <v>131</v>
      </c>
      <c r="B16" s="127" t="s">
        <v>132</v>
      </c>
      <c r="C16" s="127" t="s">
        <v>133</v>
      </c>
      <c r="D16" s="127" t="s">
        <v>135</v>
      </c>
      <c r="E16" s="127" t="s">
        <v>136</v>
      </c>
      <c r="F16" s="127" t="s">
        <v>138</v>
      </c>
      <c r="G16" s="127" t="s">
        <v>142</v>
      </c>
      <c r="H16" s="127" t="s">
        <v>162</v>
      </c>
      <c r="I16" s="127" t="s">
        <v>163</v>
      </c>
    </row>
    <row r="17" s="21" customFormat="1" ht="126.75" spans="1:9">
      <c r="A17" s="31" t="s">
        <v>77</v>
      </c>
      <c r="B17" s="31" t="s">
        <v>187</v>
      </c>
      <c r="C17" s="31" t="s">
        <v>188</v>
      </c>
      <c r="D17" s="31" t="s">
        <v>189</v>
      </c>
      <c r="E17" s="31" t="s">
        <v>190</v>
      </c>
      <c r="F17" s="31" t="s">
        <v>191</v>
      </c>
      <c r="G17" s="31" t="s">
        <v>192</v>
      </c>
      <c r="H17" s="31" t="s">
        <v>193</v>
      </c>
      <c r="I17" s="37" t="s">
        <v>194</v>
      </c>
    </row>
    <row r="18" s="128" customFormat="1" ht="27" customHeight="1" spans="1:3">
      <c r="A18" s="127" t="s">
        <v>131</v>
      </c>
      <c r="B18" s="127" t="s">
        <v>138</v>
      </c>
      <c r="C18" s="127" t="s">
        <v>162</v>
      </c>
    </row>
    <row r="19" s="21" customFormat="1" ht="68.25" spans="1:3">
      <c r="A19" s="31" t="s">
        <v>81</v>
      </c>
      <c r="B19" s="31" t="s">
        <v>195</v>
      </c>
      <c r="C19" s="31" t="s">
        <v>193</v>
      </c>
    </row>
    <row r="20" s="128" customFormat="1" ht="29" customHeight="1" spans="1:18">
      <c r="A20" s="127" t="s">
        <v>131</v>
      </c>
      <c r="B20" s="127" t="s">
        <v>173</v>
      </c>
      <c r="C20" s="127" t="s">
        <v>132</v>
      </c>
      <c r="D20" s="127" t="s">
        <v>156</v>
      </c>
      <c r="E20" s="127" t="s">
        <v>133</v>
      </c>
      <c r="F20" s="127" t="s">
        <v>157</v>
      </c>
      <c r="G20" s="127" t="s">
        <v>196</v>
      </c>
      <c r="H20" s="127" t="s">
        <v>134</v>
      </c>
      <c r="I20" s="127" t="s">
        <v>135</v>
      </c>
      <c r="J20" s="127" t="s">
        <v>177</v>
      </c>
      <c r="K20" s="127" t="s">
        <v>136</v>
      </c>
      <c r="L20" s="127" t="s">
        <v>137</v>
      </c>
      <c r="M20" s="127" t="s">
        <v>138</v>
      </c>
      <c r="N20" s="127" t="s">
        <v>139</v>
      </c>
      <c r="O20" s="127" t="s">
        <v>140</v>
      </c>
      <c r="P20" s="127" t="s">
        <v>162</v>
      </c>
      <c r="Q20" s="127" t="s">
        <v>197</v>
      </c>
      <c r="R20" s="127" t="s">
        <v>163</v>
      </c>
    </row>
    <row r="21" s="21" customFormat="1" ht="161.25" spans="1:18">
      <c r="A21" s="31" t="s">
        <v>85</v>
      </c>
      <c r="B21" s="31" t="s">
        <v>198</v>
      </c>
      <c r="C21" s="31" t="s">
        <v>199</v>
      </c>
      <c r="D21" s="31" t="s">
        <v>200</v>
      </c>
      <c r="E21" s="31" t="s">
        <v>201</v>
      </c>
      <c r="F21" s="31" t="s">
        <v>202</v>
      </c>
      <c r="G21" s="31" t="s">
        <v>203</v>
      </c>
      <c r="H21" s="31" t="s">
        <v>204</v>
      </c>
      <c r="I21" s="31" t="s">
        <v>205</v>
      </c>
      <c r="J21" s="31" t="s">
        <v>206</v>
      </c>
      <c r="K21" s="31" t="s">
        <v>207</v>
      </c>
      <c r="L21" s="31" t="s">
        <v>208</v>
      </c>
      <c r="M21" s="31" t="s">
        <v>209</v>
      </c>
      <c r="N21" s="31" t="s">
        <v>210</v>
      </c>
      <c r="O21" s="31" t="s">
        <v>210</v>
      </c>
      <c r="P21" s="31" t="s">
        <v>211</v>
      </c>
      <c r="Q21" s="31" t="s">
        <v>212</v>
      </c>
      <c r="R21" s="31" t="s">
        <v>213</v>
      </c>
    </row>
    <row r="22" s="128" customFormat="1" ht="24" customHeight="1" spans="1:8">
      <c r="A22" s="127" t="s">
        <v>131</v>
      </c>
      <c r="B22" s="127" t="s">
        <v>173</v>
      </c>
      <c r="C22" s="127" t="s">
        <v>156</v>
      </c>
      <c r="D22" s="127" t="s">
        <v>157</v>
      </c>
      <c r="E22" s="127" t="s">
        <v>177</v>
      </c>
      <c r="F22" s="127" t="s">
        <v>138</v>
      </c>
      <c r="G22" s="127" t="s">
        <v>162</v>
      </c>
      <c r="H22" s="127" t="s">
        <v>143</v>
      </c>
    </row>
    <row r="23" s="21" customFormat="1" ht="296.25" spans="1:8">
      <c r="A23" s="43" t="s">
        <v>214</v>
      </c>
      <c r="B23" s="31" t="s">
        <v>182</v>
      </c>
      <c r="C23" s="31" t="s">
        <v>215</v>
      </c>
      <c r="D23" s="31" t="s">
        <v>216</v>
      </c>
      <c r="E23" s="31" t="s">
        <v>217</v>
      </c>
      <c r="F23" s="31" t="s">
        <v>218</v>
      </c>
      <c r="G23" s="31" t="s">
        <v>219</v>
      </c>
      <c r="H23" s="31" t="s">
        <v>220</v>
      </c>
    </row>
  </sheetData>
  <pageMargins left="0.236111111111111" right="0.196527777777778" top="0.708333333333333" bottom="0.393055555555556" header="0.5" footer="0.236111111111111"/>
  <pageSetup paperSize="9" orientation="landscape" horizontalDpi="600"/>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opLeftCell="C4" workbookViewId="0">
      <selection activeCell="E3" sqref="E3"/>
    </sheetView>
  </sheetViews>
  <sheetFormatPr defaultColWidth="8.66666666666667" defaultRowHeight="14.25"/>
  <sheetData>
    <row r="1" ht="22.5" spans="1:22">
      <c r="A1" s="126" t="s">
        <v>131</v>
      </c>
      <c r="B1" s="31" t="s">
        <v>25</v>
      </c>
      <c r="C1" s="126" t="s">
        <v>131</v>
      </c>
      <c r="D1" s="31" t="s">
        <v>31</v>
      </c>
      <c r="E1" s="126" t="s">
        <v>131</v>
      </c>
      <c r="F1" s="31" t="s">
        <v>36</v>
      </c>
      <c r="G1" s="126" t="s">
        <v>131</v>
      </c>
      <c r="H1" s="31" t="s">
        <v>56</v>
      </c>
      <c r="I1" s="126" t="s">
        <v>131</v>
      </c>
      <c r="J1" s="31" t="s">
        <v>59</v>
      </c>
      <c r="K1" s="126" t="s">
        <v>131</v>
      </c>
      <c r="L1" s="31" t="s">
        <v>68</v>
      </c>
      <c r="M1" s="126" t="s">
        <v>131</v>
      </c>
      <c r="N1" s="31" t="s">
        <v>73</v>
      </c>
      <c r="O1" s="126" t="s">
        <v>131</v>
      </c>
      <c r="P1" s="31" t="s">
        <v>77</v>
      </c>
      <c r="Q1" s="126" t="s">
        <v>131</v>
      </c>
      <c r="R1" s="31" t="s">
        <v>81</v>
      </c>
      <c r="S1" s="127" t="s">
        <v>131</v>
      </c>
      <c r="T1" s="31" t="s">
        <v>85</v>
      </c>
      <c r="U1" s="126" t="s">
        <v>131</v>
      </c>
      <c r="V1" s="31" t="s">
        <v>214</v>
      </c>
    </row>
    <row r="2" ht="81" spans="1:22">
      <c r="A2" s="126" t="s">
        <v>132</v>
      </c>
      <c r="B2" s="31" t="s">
        <v>144</v>
      </c>
      <c r="C2" s="126" t="s">
        <v>138</v>
      </c>
      <c r="D2" s="31" t="s">
        <v>154</v>
      </c>
      <c r="E2" s="126" t="s">
        <v>156</v>
      </c>
      <c r="F2" s="31" t="s">
        <v>158</v>
      </c>
      <c r="G2" s="126" t="s">
        <v>157</v>
      </c>
      <c r="H2" s="31" t="s">
        <v>165</v>
      </c>
      <c r="I2" s="126" t="s">
        <v>173</v>
      </c>
      <c r="J2" s="31" t="s">
        <v>174</v>
      </c>
      <c r="K2" s="126" t="s">
        <v>134</v>
      </c>
      <c r="L2" s="31" t="s">
        <v>179</v>
      </c>
      <c r="M2" s="126" t="s">
        <v>173</v>
      </c>
      <c r="N2" s="31" t="s">
        <v>182</v>
      </c>
      <c r="O2" s="126" t="s">
        <v>132</v>
      </c>
      <c r="P2" s="31" t="s">
        <v>187</v>
      </c>
      <c r="Q2" s="126" t="s">
        <v>138</v>
      </c>
      <c r="R2" s="31" t="s">
        <v>195</v>
      </c>
      <c r="S2" s="127" t="s">
        <v>173</v>
      </c>
      <c r="T2" s="31" t="s">
        <v>198</v>
      </c>
      <c r="U2" s="126" t="s">
        <v>173</v>
      </c>
      <c r="V2" s="31" t="s">
        <v>182</v>
      </c>
    </row>
    <row r="3" ht="182.25" spans="1:22">
      <c r="A3" s="126" t="s">
        <v>133</v>
      </c>
      <c r="B3" s="31" t="s">
        <v>145</v>
      </c>
      <c r="C3" s="126" t="s">
        <v>139</v>
      </c>
      <c r="D3" s="31" t="s">
        <v>154</v>
      </c>
      <c r="E3" s="126" t="s">
        <v>157</v>
      </c>
      <c r="F3" s="31" t="s">
        <v>159</v>
      </c>
      <c r="G3" s="126" t="s">
        <v>135</v>
      </c>
      <c r="H3" s="31" t="s">
        <v>166</v>
      </c>
      <c r="I3" s="126" t="s">
        <v>132</v>
      </c>
      <c r="J3" s="31" t="s">
        <v>175</v>
      </c>
      <c r="K3" s="126" t="s">
        <v>177</v>
      </c>
      <c r="L3" s="31" t="s">
        <v>179</v>
      </c>
      <c r="M3" s="126" t="s">
        <v>132</v>
      </c>
      <c r="N3" s="31" t="s">
        <v>144</v>
      </c>
      <c r="O3" s="126" t="s">
        <v>133</v>
      </c>
      <c r="P3" s="31" t="s">
        <v>188</v>
      </c>
      <c r="Q3" s="126" t="s">
        <v>162</v>
      </c>
      <c r="R3" s="31" t="s">
        <v>193</v>
      </c>
      <c r="S3" s="127" t="s">
        <v>132</v>
      </c>
      <c r="T3" s="31" t="s">
        <v>199</v>
      </c>
      <c r="U3" s="126" t="s">
        <v>156</v>
      </c>
      <c r="V3" s="31" t="s">
        <v>215</v>
      </c>
    </row>
    <row r="4" ht="308.25" spans="1:22">
      <c r="A4" s="126" t="s">
        <v>134</v>
      </c>
      <c r="B4" s="31" t="s">
        <v>146</v>
      </c>
      <c r="C4" s="126" t="s">
        <v>140</v>
      </c>
      <c r="D4" s="31" t="s">
        <v>154</v>
      </c>
      <c r="E4" s="126" t="s">
        <v>135</v>
      </c>
      <c r="F4" s="31" t="s">
        <v>160</v>
      </c>
      <c r="G4" s="126" t="s">
        <v>138</v>
      </c>
      <c r="H4" s="31" t="s">
        <v>167</v>
      </c>
      <c r="I4" s="126" t="s">
        <v>156</v>
      </c>
      <c r="J4" s="31" t="s">
        <v>176</v>
      </c>
      <c r="K4" s="126" t="s">
        <v>136</v>
      </c>
      <c r="L4" s="31" t="s">
        <v>179</v>
      </c>
      <c r="M4" s="126" t="s">
        <v>133</v>
      </c>
      <c r="N4" s="31" t="s">
        <v>183</v>
      </c>
      <c r="O4" s="126" t="s">
        <v>135</v>
      </c>
      <c r="P4" s="31" t="s">
        <v>189</v>
      </c>
      <c r="Q4" s="126"/>
      <c r="R4" s="31"/>
      <c r="S4" s="127" t="s">
        <v>156</v>
      </c>
      <c r="T4" s="31" t="s">
        <v>200</v>
      </c>
      <c r="U4" s="126" t="s">
        <v>157</v>
      </c>
      <c r="V4" s="31" t="s">
        <v>216</v>
      </c>
    </row>
    <row r="5" ht="207.75" spans="1:22">
      <c r="A5" s="126" t="s">
        <v>135</v>
      </c>
      <c r="B5" s="31" t="s">
        <v>146</v>
      </c>
      <c r="C5" s="126" t="s">
        <v>141</v>
      </c>
      <c r="D5" s="31" t="s">
        <v>155</v>
      </c>
      <c r="E5" s="126" t="s">
        <v>136</v>
      </c>
      <c r="F5" s="31" t="s">
        <v>160</v>
      </c>
      <c r="G5" s="126" t="s">
        <v>141</v>
      </c>
      <c r="H5" s="31" t="s">
        <v>168</v>
      </c>
      <c r="I5" s="126" t="s">
        <v>133</v>
      </c>
      <c r="J5" s="31" t="s">
        <v>176</v>
      </c>
      <c r="K5" s="126" t="s">
        <v>137</v>
      </c>
      <c r="L5" s="31" t="s">
        <v>179</v>
      </c>
      <c r="M5" s="126" t="s">
        <v>134</v>
      </c>
      <c r="N5" s="31" t="s">
        <v>184</v>
      </c>
      <c r="O5" s="126" t="s">
        <v>136</v>
      </c>
      <c r="P5" s="31" t="s">
        <v>190</v>
      </c>
      <c r="Q5" s="126"/>
      <c r="R5" s="31"/>
      <c r="S5" s="127" t="s">
        <v>133</v>
      </c>
      <c r="T5" s="31" t="s">
        <v>201</v>
      </c>
      <c r="U5" s="126" t="s">
        <v>177</v>
      </c>
      <c r="V5" s="31" t="s">
        <v>217</v>
      </c>
    </row>
    <row r="6" ht="185.25" spans="1:22">
      <c r="A6" s="126" t="s">
        <v>136</v>
      </c>
      <c r="B6" s="31" t="s">
        <v>147</v>
      </c>
      <c r="C6" s="126" t="s">
        <v>142</v>
      </c>
      <c r="D6" s="31" t="s">
        <v>155</v>
      </c>
      <c r="E6" s="126" t="s">
        <v>137</v>
      </c>
      <c r="F6" s="31" t="s">
        <v>160</v>
      </c>
      <c r="G6" s="126" t="s">
        <v>162</v>
      </c>
      <c r="H6" s="31" t="s">
        <v>169</v>
      </c>
      <c r="I6" s="126"/>
      <c r="J6" s="31"/>
      <c r="K6" s="126" t="s">
        <v>141</v>
      </c>
      <c r="L6" s="31" t="s">
        <v>180</v>
      </c>
      <c r="M6" s="126" t="s">
        <v>177</v>
      </c>
      <c r="N6" s="31" t="s">
        <v>179</v>
      </c>
      <c r="O6" s="126" t="s">
        <v>138</v>
      </c>
      <c r="P6" s="31" t="s">
        <v>191</v>
      </c>
      <c r="Q6" s="126"/>
      <c r="R6" s="31"/>
      <c r="S6" s="127" t="s">
        <v>157</v>
      </c>
      <c r="T6" s="31" t="s">
        <v>202</v>
      </c>
      <c r="U6" s="126" t="s">
        <v>138</v>
      </c>
      <c r="V6" s="31" t="s">
        <v>218</v>
      </c>
    </row>
    <row r="7" ht="128.25" spans="1:22">
      <c r="A7" s="126" t="s">
        <v>137</v>
      </c>
      <c r="B7" s="31" t="s">
        <v>148</v>
      </c>
      <c r="C7" s="126"/>
      <c r="D7" s="31"/>
      <c r="E7" s="126" t="s">
        <v>138</v>
      </c>
      <c r="F7" s="31" t="s">
        <v>161</v>
      </c>
      <c r="G7" s="126" t="s">
        <v>163</v>
      </c>
      <c r="H7" s="31" t="s">
        <v>170</v>
      </c>
      <c r="I7" s="126"/>
      <c r="J7" s="31"/>
      <c r="K7" s="126" t="s">
        <v>142</v>
      </c>
      <c r="L7" s="31" t="s">
        <v>180</v>
      </c>
      <c r="M7" s="126" t="s">
        <v>136</v>
      </c>
      <c r="N7" s="31" t="s">
        <v>185</v>
      </c>
      <c r="O7" s="126" t="s">
        <v>142</v>
      </c>
      <c r="P7" s="31" t="s">
        <v>192</v>
      </c>
      <c r="Q7" s="126"/>
      <c r="R7" s="31"/>
      <c r="S7" s="127" t="s">
        <v>196</v>
      </c>
      <c r="T7" s="31" t="s">
        <v>203</v>
      </c>
      <c r="U7" s="126" t="s">
        <v>162</v>
      </c>
      <c r="V7" s="31" t="s">
        <v>219</v>
      </c>
    </row>
    <row r="8" ht="172.5" spans="1:22">
      <c r="A8" s="126" t="s">
        <v>138</v>
      </c>
      <c r="B8" s="31" t="s">
        <v>149</v>
      </c>
      <c r="C8" s="126"/>
      <c r="D8" s="31"/>
      <c r="E8" s="126" t="s">
        <v>139</v>
      </c>
      <c r="F8" s="31" t="s">
        <v>161</v>
      </c>
      <c r="G8" s="126" t="s">
        <v>143</v>
      </c>
      <c r="H8" s="31" t="s">
        <v>171</v>
      </c>
      <c r="I8" s="126"/>
      <c r="J8" s="31"/>
      <c r="K8" s="126" t="s">
        <v>178</v>
      </c>
      <c r="L8" s="31" t="s">
        <v>181</v>
      </c>
      <c r="M8" s="126" t="s">
        <v>137</v>
      </c>
      <c r="N8" s="31" t="s">
        <v>186</v>
      </c>
      <c r="O8" s="126" t="s">
        <v>162</v>
      </c>
      <c r="P8" s="31" t="s">
        <v>193</v>
      </c>
      <c r="Q8" s="126"/>
      <c r="R8" s="31"/>
      <c r="S8" s="127" t="s">
        <v>134</v>
      </c>
      <c r="T8" s="31" t="s">
        <v>204</v>
      </c>
      <c r="U8" s="126" t="s">
        <v>143</v>
      </c>
      <c r="V8" s="31" t="s">
        <v>220</v>
      </c>
    </row>
    <row r="9" ht="172.5" spans="1:22">
      <c r="A9" s="126" t="s">
        <v>139</v>
      </c>
      <c r="B9" s="31" t="s">
        <v>150</v>
      </c>
      <c r="C9" s="126"/>
      <c r="D9" s="31"/>
      <c r="E9" s="126" t="s">
        <v>140</v>
      </c>
      <c r="F9" s="31" t="s">
        <v>161</v>
      </c>
      <c r="G9" s="126" t="s">
        <v>164</v>
      </c>
      <c r="H9" s="31" t="s">
        <v>172</v>
      </c>
      <c r="I9" s="126"/>
      <c r="J9" s="31"/>
      <c r="K9" s="126"/>
      <c r="L9" s="31"/>
      <c r="M9" s="126" t="s">
        <v>138</v>
      </c>
      <c r="N9" s="31" t="s">
        <v>149</v>
      </c>
      <c r="O9" s="126" t="s">
        <v>163</v>
      </c>
      <c r="P9" s="31" t="s">
        <v>194</v>
      </c>
      <c r="Q9" s="126"/>
      <c r="R9" s="31"/>
      <c r="S9" s="127" t="s">
        <v>135</v>
      </c>
      <c r="T9" s="31" t="s">
        <v>205</v>
      </c>
      <c r="U9" s="126"/>
      <c r="V9" s="31"/>
    </row>
    <row r="10" ht="46.5" spans="1:22">
      <c r="A10" s="126" t="s">
        <v>140</v>
      </c>
      <c r="B10" s="31" t="s">
        <v>150</v>
      </c>
      <c r="C10" s="126"/>
      <c r="D10" s="31"/>
      <c r="E10" s="126" t="s">
        <v>141</v>
      </c>
      <c r="F10" s="31" t="s">
        <v>155</v>
      </c>
      <c r="G10" s="126"/>
      <c r="H10" s="31"/>
      <c r="I10" s="126"/>
      <c r="J10" s="31"/>
      <c r="K10" s="126"/>
      <c r="L10" s="31"/>
      <c r="M10" s="126" t="s">
        <v>141</v>
      </c>
      <c r="N10" s="31" t="s">
        <v>151</v>
      </c>
      <c r="O10" s="126"/>
      <c r="P10" s="31"/>
      <c r="Q10" s="126"/>
      <c r="R10" s="31"/>
      <c r="S10" s="127" t="s">
        <v>177</v>
      </c>
      <c r="T10" s="31" t="s">
        <v>206</v>
      </c>
      <c r="U10" s="126"/>
      <c r="V10" s="31"/>
    </row>
    <row r="11" ht="138.75" spans="1:22">
      <c r="A11" s="126" t="s">
        <v>141</v>
      </c>
      <c r="B11" s="31" t="s">
        <v>151</v>
      </c>
      <c r="C11" s="126"/>
      <c r="D11" s="31"/>
      <c r="E11" s="126" t="s">
        <v>142</v>
      </c>
      <c r="F11" s="31" t="s">
        <v>155</v>
      </c>
      <c r="G11" s="126"/>
      <c r="H11" s="31"/>
      <c r="I11" s="126"/>
      <c r="J11" s="31"/>
      <c r="K11" s="126"/>
      <c r="L11" s="31"/>
      <c r="M11" s="126"/>
      <c r="N11" s="31"/>
      <c r="O11" s="126"/>
      <c r="P11" s="31"/>
      <c r="Q11" s="126"/>
      <c r="R11" s="31"/>
      <c r="S11" s="127" t="s">
        <v>136</v>
      </c>
      <c r="T11" s="31" t="s">
        <v>207</v>
      </c>
      <c r="U11" s="126"/>
      <c r="V11" s="31"/>
    </row>
    <row r="12" ht="57" spans="1:22">
      <c r="A12" s="126" t="s">
        <v>142</v>
      </c>
      <c r="B12" s="31" t="s">
        <v>152</v>
      </c>
      <c r="C12" s="126"/>
      <c r="D12" s="31"/>
      <c r="E12" s="126"/>
      <c r="F12" s="31"/>
      <c r="G12" s="126"/>
      <c r="H12" s="31"/>
      <c r="I12" s="126"/>
      <c r="J12" s="31"/>
      <c r="K12" s="126"/>
      <c r="L12" s="31"/>
      <c r="M12" s="126"/>
      <c r="N12" s="31"/>
      <c r="O12" s="126"/>
      <c r="P12" s="31"/>
      <c r="Q12" s="126"/>
      <c r="R12" s="31"/>
      <c r="S12" s="127" t="s">
        <v>137</v>
      </c>
      <c r="T12" s="31" t="s">
        <v>208</v>
      </c>
      <c r="U12" s="126"/>
      <c r="V12" s="31"/>
    </row>
    <row r="13" ht="68.25" spans="1:22">
      <c r="A13" s="126" t="s">
        <v>143</v>
      </c>
      <c r="B13" s="31" t="s">
        <v>153</v>
      </c>
      <c r="C13" s="126"/>
      <c r="D13" s="31"/>
      <c r="E13" s="126"/>
      <c r="F13" s="31"/>
      <c r="G13" s="126"/>
      <c r="H13" s="31"/>
      <c r="I13" s="126"/>
      <c r="J13" s="31"/>
      <c r="K13" s="126"/>
      <c r="L13" s="31"/>
      <c r="M13" s="126"/>
      <c r="N13" s="31"/>
      <c r="O13" s="126"/>
      <c r="P13" s="31"/>
      <c r="Q13" s="126"/>
      <c r="R13" s="31"/>
      <c r="S13" s="127" t="s">
        <v>138</v>
      </c>
      <c r="T13" s="31" t="s">
        <v>209</v>
      </c>
      <c r="U13" s="126"/>
      <c r="V13" s="31"/>
    </row>
    <row r="14" ht="35.25" spans="1:22">
      <c r="A14" s="126"/>
      <c r="B14" s="31"/>
      <c r="C14" s="126"/>
      <c r="D14" s="31"/>
      <c r="E14" s="126"/>
      <c r="F14" s="31"/>
      <c r="G14" s="126"/>
      <c r="H14" s="31"/>
      <c r="I14" s="126"/>
      <c r="J14" s="31"/>
      <c r="K14" s="126"/>
      <c r="L14" s="31"/>
      <c r="M14" s="126"/>
      <c r="N14" s="31"/>
      <c r="O14" s="126"/>
      <c r="P14" s="31"/>
      <c r="Q14" s="126"/>
      <c r="R14" s="31"/>
      <c r="S14" s="127" t="s">
        <v>139</v>
      </c>
      <c r="T14" s="31" t="s">
        <v>210</v>
      </c>
      <c r="U14" s="126"/>
      <c r="V14" s="31"/>
    </row>
    <row r="15" ht="35.25" spans="1:22">
      <c r="A15" s="126"/>
      <c r="B15" s="31"/>
      <c r="C15" s="126"/>
      <c r="D15" s="31"/>
      <c r="E15" s="126"/>
      <c r="F15" s="31"/>
      <c r="G15" s="126"/>
      <c r="H15" s="31"/>
      <c r="I15" s="126"/>
      <c r="J15" s="31"/>
      <c r="K15" s="126"/>
      <c r="L15" s="31"/>
      <c r="M15" s="126"/>
      <c r="N15" s="31"/>
      <c r="O15" s="126"/>
      <c r="P15" s="31"/>
      <c r="Q15" s="126"/>
      <c r="R15" s="31"/>
      <c r="S15" s="127" t="s">
        <v>140</v>
      </c>
      <c r="T15" s="31" t="s">
        <v>210</v>
      </c>
      <c r="U15" s="126"/>
      <c r="V15" s="31"/>
    </row>
    <row r="16" ht="69" spans="1:22">
      <c r="A16" s="126"/>
      <c r="B16" s="31"/>
      <c r="C16" s="126"/>
      <c r="D16" s="31"/>
      <c r="E16" s="126"/>
      <c r="F16" s="31"/>
      <c r="G16" s="126"/>
      <c r="H16" s="31"/>
      <c r="I16" s="126"/>
      <c r="J16" s="31"/>
      <c r="K16" s="126"/>
      <c r="L16" s="31"/>
      <c r="M16" s="126"/>
      <c r="N16" s="31"/>
      <c r="O16" s="126"/>
      <c r="P16" s="31"/>
      <c r="Q16" s="126"/>
      <c r="R16" s="31"/>
      <c r="S16" s="127" t="s">
        <v>162</v>
      </c>
      <c r="T16" s="31" t="s">
        <v>211</v>
      </c>
      <c r="U16" s="126"/>
      <c r="V16" s="31"/>
    </row>
    <row r="17" ht="83.25" spans="1:22">
      <c r="A17" s="126"/>
      <c r="B17" s="31"/>
      <c r="C17" s="126"/>
      <c r="D17" s="31"/>
      <c r="E17" s="126"/>
      <c r="F17" s="31"/>
      <c r="G17" s="126"/>
      <c r="H17" s="31"/>
      <c r="I17" s="126"/>
      <c r="J17" s="31"/>
      <c r="K17" s="126"/>
      <c r="L17" s="31"/>
      <c r="M17" s="126"/>
      <c r="N17" s="31"/>
      <c r="O17" s="126"/>
      <c r="P17" s="31"/>
      <c r="Q17" s="126"/>
      <c r="R17" s="31"/>
      <c r="S17" s="127" t="s">
        <v>197</v>
      </c>
      <c r="T17" s="31" t="s">
        <v>212</v>
      </c>
      <c r="U17" s="126"/>
      <c r="V17" s="31"/>
    </row>
    <row r="18" ht="45" spans="1:22">
      <c r="A18" s="126"/>
      <c r="B18" s="31"/>
      <c r="C18" s="126"/>
      <c r="D18" s="31"/>
      <c r="E18" s="126"/>
      <c r="F18" s="31"/>
      <c r="G18" s="126"/>
      <c r="H18" s="31"/>
      <c r="I18" s="126"/>
      <c r="J18" s="31"/>
      <c r="K18" s="126"/>
      <c r="L18" s="31"/>
      <c r="M18" s="126"/>
      <c r="N18" s="31"/>
      <c r="O18" s="126"/>
      <c r="P18" s="31"/>
      <c r="Q18" s="126"/>
      <c r="R18" s="31"/>
      <c r="S18" s="127" t="s">
        <v>163</v>
      </c>
      <c r="T18" s="31" t="s">
        <v>213</v>
      </c>
      <c r="U18" s="126"/>
      <c r="V18" s="31"/>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30"/>
  <sheetViews>
    <sheetView view="pageBreakPreview" zoomScale="110" zoomScaleNormal="120" workbookViewId="0">
      <pane xSplit="2" ySplit="5" topLeftCell="C19" activePane="bottomRight" state="frozen"/>
      <selection/>
      <selection pane="topRight"/>
      <selection pane="bottomLeft"/>
      <selection pane="bottomRight" activeCell="P24" sqref="P24:P28"/>
    </sheetView>
  </sheetViews>
  <sheetFormatPr defaultColWidth="9" defaultRowHeight="15.75"/>
  <cols>
    <col min="1" max="1" width="6.75" style="20" customWidth="1"/>
    <col min="2" max="2" width="6.875" style="20" customWidth="1"/>
    <col min="3" max="4" width="12.25" style="20" customWidth="1"/>
    <col min="5" max="5" width="64.4583333333333" style="20" hidden="1" customWidth="1"/>
    <col min="6" max="7" width="5.875" style="24" customWidth="1"/>
    <col min="8" max="12" width="5.875" style="24" hidden="1" customWidth="1"/>
    <col min="13" max="13" width="5.125" style="24" customWidth="1"/>
    <col min="14" max="14" width="7.84166666666667" style="20" hidden="1" customWidth="1"/>
    <col min="15" max="15" width="9.925" style="20" hidden="1" customWidth="1"/>
    <col min="16" max="16" width="33.1833333333333" style="20" customWidth="1"/>
    <col min="17" max="16384" width="9" style="20"/>
  </cols>
  <sheetData>
    <row r="1" s="20" customFormat="1" spans="1:13">
      <c r="A1" s="118" t="s">
        <v>0</v>
      </c>
      <c r="F1" s="24"/>
      <c r="G1" s="24"/>
      <c r="H1" s="24"/>
      <c r="I1" s="24"/>
      <c r="J1" s="24"/>
      <c r="K1" s="24"/>
      <c r="L1" s="24"/>
      <c r="M1" s="24"/>
    </row>
    <row r="2" s="20" customFormat="1" ht="22.5" spans="1:15">
      <c r="A2" s="25" t="s">
        <v>1</v>
      </c>
      <c r="B2" s="70"/>
      <c r="C2" s="70"/>
      <c r="D2" s="70"/>
      <c r="E2" s="70"/>
      <c r="F2" s="72"/>
      <c r="G2" s="72"/>
      <c r="H2" s="72"/>
      <c r="I2" s="72"/>
      <c r="J2" s="72"/>
      <c r="K2" s="72"/>
      <c r="L2" s="72"/>
      <c r="M2" s="72"/>
      <c r="N2" s="70"/>
      <c r="O2" s="70"/>
    </row>
    <row r="3" s="21" customFormat="1" ht="12" spans="1:15">
      <c r="A3" s="73" t="s">
        <v>2</v>
      </c>
      <c r="B3" s="74" t="s">
        <v>3</v>
      </c>
      <c r="C3" s="74" t="s">
        <v>4</v>
      </c>
      <c r="D3" s="74" t="s">
        <v>5</v>
      </c>
      <c r="E3" s="74" t="s">
        <v>6</v>
      </c>
      <c r="F3" s="103" t="s">
        <v>7</v>
      </c>
      <c r="G3" s="76" t="s">
        <v>8</v>
      </c>
      <c r="H3" s="76"/>
      <c r="I3" s="76"/>
      <c r="J3" s="76"/>
      <c r="K3" s="76"/>
      <c r="L3" s="76"/>
      <c r="M3" s="103" t="s">
        <v>9</v>
      </c>
      <c r="N3" s="74" t="s">
        <v>10</v>
      </c>
      <c r="O3" s="104" t="s">
        <v>11</v>
      </c>
    </row>
    <row r="4" s="21" customFormat="1" ht="12" hidden="1" spans="1:15">
      <c r="A4" s="77"/>
      <c r="B4" s="78"/>
      <c r="C4" s="78"/>
      <c r="D4" s="78"/>
      <c r="E4" s="78"/>
      <c r="F4" s="105"/>
      <c r="G4" s="80" t="s">
        <v>12</v>
      </c>
      <c r="H4" s="80" t="s">
        <v>13</v>
      </c>
      <c r="I4" s="80"/>
      <c r="J4" s="80"/>
      <c r="K4" s="80"/>
      <c r="L4" s="80"/>
      <c r="M4" s="105"/>
      <c r="N4" s="78"/>
      <c r="O4" s="106"/>
    </row>
    <row r="5" s="21" customFormat="1" ht="12" hidden="1" spans="1:15">
      <c r="A5" s="77"/>
      <c r="B5" s="78"/>
      <c r="C5" s="78"/>
      <c r="D5" s="78"/>
      <c r="E5" s="78"/>
      <c r="F5" s="105"/>
      <c r="G5" s="80"/>
      <c r="H5" s="81">
        <v>0</v>
      </c>
      <c r="I5" s="107">
        <v>0.3</v>
      </c>
      <c r="J5" s="108">
        <v>0.6</v>
      </c>
      <c r="K5" s="108">
        <v>0.8</v>
      </c>
      <c r="L5" s="108">
        <v>1</v>
      </c>
      <c r="M5" s="105"/>
      <c r="N5" s="78"/>
      <c r="O5" s="106"/>
    </row>
    <row r="6" s="21" customFormat="1" ht="22.5" spans="1:16">
      <c r="A6" s="91" t="s">
        <v>14</v>
      </c>
      <c r="B6" s="93" t="s">
        <v>15</v>
      </c>
      <c r="C6" s="84" t="s">
        <v>16</v>
      </c>
      <c r="D6" s="84"/>
      <c r="E6" s="84" t="s">
        <v>17</v>
      </c>
      <c r="F6" s="119">
        <v>3</v>
      </c>
      <c r="G6" s="39" t="s">
        <v>18</v>
      </c>
      <c r="H6" s="39" t="s">
        <v>19</v>
      </c>
      <c r="I6" s="39"/>
      <c r="J6" s="39" t="s">
        <v>20</v>
      </c>
      <c r="K6" s="39"/>
      <c r="L6" s="39" t="s">
        <v>21</v>
      </c>
      <c r="M6" s="119">
        <f>'评分表 (村)'!K6</f>
        <v>3</v>
      </c>
      <c r="N6" s="121" t="s">
        <v>22</v>
      </c>
      <c r="O6" s="122" t="s">
        <v>221</v>
      </c>
      <c r="P6" s="110" t="s">
        <v>24</v>
      </c>
    </row>
    <row r="7" s="21" customFormat="1" ht="22.5" spans="1:16">
      <c r="A7" s="91"/>
      <c r="B7" s="93"/>
      <c r="C7" s="84" t="s">
        <v>25</v>
      </c>
      <c r="D7" s="84"/>
      <c r="E7" s="84" t="s">
        <v>26</v>
      </c>
      <c r="F7" s="119">
        <v>3</v>
      </c>
      <c r="G7" s="39" t="s">
        <v>18</v>
      </c>
      <c r="H7" s="39" t="s">
        <v>27</v>
      </c>
      <c r="I7" s="39"/>
      <c r="J7" s="39" t="s">
        <v>28</v>
      </c>
      <c r="K7" s="39"/>
      <c r="L7" s="39" t="s">
        <v>29</v>
      </c>
      <c r="M7" s="119">
        <f>'评分表 (村)'!K7</f>
        <v>2.1</v>
      </c>
      <c r="N7" s="123"/>
      <c r="O7" s="111"/>
      <c r="P7" s="110"/>
    </row>
    <row r="8" s="21" customFormat="1" ht="22.5" spans="1:16">
      <c r="A8" s="91"/>
      <c r="B8" s="93" t="s">
        <v>30</v>
      </c>
      <c r="C8" s="84" t="s">
        <v>31</v>
      </c>
      <c r="D8" s="84"/>
      <c r="E8" s="84" t="s">
        <v>32</v>
      </c>
      <c r="F8" s="119">
        <v>3</v>
      </c>
      <c r="G8" s="39" t="s">
        <v>18</v>
      </c>
      <c r="H8" s="39" t="s">
        <v>33</v>
      </c>
      <c r="I8" s="39"/>
      <c r="J8" s="39" t="s">
        <v>34</v>
      </c>
      <c r="K8" s="39"/>
      <c r="L8" s="39" t="s">
        <v>35</v>
      </c>
      <c r="M8" s="119">
        <f>'评分表 (村)'!K8</f>
        <v>2.375</v>
      </c>
      <c r="N8" s="123"/>
      <c r="O8" s="111"/>
      <c r="P8" s="110"/>
    </row>
    <row r="9" s="21" customFormat="1" ht="22.5" spans="1:16">
      <c r="A9" s="91"/>
      <c r="B9" s="93"/>
      <c r="C9" s="84" t="s">
        <v>36</v>
      </c>
      <c r="D9" s="84"/>
      <c r="E9" s="84" t="s">
        <v>37</v>
      </c>
      <c r="F9" s="119">
        <v>3</v>
      </c>
      <c r="G9" s="39" t="s">
        <v>18</v>
      </c>
      <c r="H9" s="39" t="s">
        <v>38</v>
      </c>
      <c r="I9" s="39"/>
      <c r="J9" s="39" t="s">
        <v>39</v>
      </c>
      <c r="K9" s="39"/>
      <c r="L9" s="39" t="s">
        <v>40</v>
      </c>
      <c r="M9" s="119">
        <f>'评分表 (村)'!K9</f>
        <v>2.125</v>
      </c>
      <c r="N9" s="123"/>
      <c r="O9" s="111"/>
      <c r="P9" s="110"/>
    </row>
    <row r="10" s="21" customFormat="1" ht="22.5" spans="1:15">
      <c r="A10" s="91"/>
      <c r="B10" s="93" t="s">
        <v>41</v>
      </c>
      <c r="C10" s="84" t="s">
        <v>42</v>
      </c>
      <c r="D10" s="84"/>
      <c r="E10" s="84" t="s">
        <v>43</v>
      </c>
      <c r="F10" s="119">
        <v>4</v>
      </c>
      <c r="G10" s="39" t="s">
        <v>44</v>
      </c>
      <c r="H10" s="39" t="s">
        <v>45</v>
      </c>
      <c r="I10" s="39"/>
      <c r="J10" s="39"/>
      <c r="K10" s="39"/>
      <c r="L10" s="39" t="s">
        <v>46</v>
      </c>
      <c r="M10" s="119" t="e">
        <f>'评分表 (村)'!#REF!</f>
        <v>#REF!</v>
      </c>
      <c r="N10" s="123"/>
      <c r="O10" s="111"/>
    </row>
    <row r="11" s="21" customFormat="1" ht="22.5" spans="1:16">
      <c r="A11" s="91"/>
      <c r="B11" s="93"/>
      <c r="C11" s="84" t="s">
        <v>47</v>
      </c>
      <c r="D11" s="84"/>
      <c r="E11" s="84" t="s">
        <v>48</v>
      </c>
      <c r="F11" s="119">
        <v>4</v>
      </c>
      <c r="G11" s="39" t="s">
        <v>44</v>
      </c>
      <c r="H11" s="39" t="s">
        <v>45</v>
      </c>
      <c r="I11" s="39"/>
      <c r="J11" s="39"/>
      <c r="K11" s="39"/>
      <c r="L11" s="39" t="s">
        <v>46</v>
      </c>
      <c r="M11" s="119" t="e">
        <f>'评分表 (村)'!#REF!</f>
        <v>#REF!</v>
      </c>
      <c r="N11" s="123"/>
      <c r="O11" s="111"/>
      <c r="P11" s="110" t="s">
        <v>49</v>
      </c>
    </row>
    <row r="12" s="21" customFormat="1" ht="22.5" spans="1:16">
      <c r="A12" s="120" t="s">
        <v>50</v>
      </c>
      <c r="B12" s="93" t="s">
        <v>51</v>
      </c>
      <c r="C12" s="84" t="s">
        <v>52</v>
      </c>
      <c r="D12" s="84"/>
      <c r="E12" s="84" t="s">
        <v>53</v>
      </c>
      <c r="F12" s="119">
        <v>3</v>
      </c>
      <c r="G12" s="40" t="s">
        <v>54</v>
      </c>
      <c r="H12" s="88" t="s">
        <v>55</v>
      </c>
      <c r="I12" s="88"/>
      <c r="J12" s="88"/>
      <c r="K12" s="88"/>
      <c r="L12" s="88"/>
      <c r="M12" s="119">
        <f>'评分表 (村)'!K10</f>
        <v>3</v>
      </c>
      <c r="N12" s="123"/>
      <c r="O12" s="111"/>
      <c r="P12" s="110"/>
    </row>
    <row r="13" s="21" customFormat="1" ht="22.5" spans="1:16">
      <c r="A13" s="91"/>
      <c r="B13" s="93"/>
      <c r="C13" s="84" t="s">
        <v>56</v>
      </c>
      <c r="D13" s="84"/>
      <c r="E13" s="84" t="s">
        <v>57</v>
      </c>
      <c r="F13" s="119">
        <v>3</v>
      </c>
      <c r="G13" s="40" t="s">
        <v>54</v>
      </c>
      <c r="H13" s="88" t="s">
        <v>58</v>
      </c>
      <c r="I13" s="88"/>
      <c r="J13" s="88"/>
      <c r="K13" s="88"/>
      <c r="L13" s="88"/>
      <c r="M13" s="119">
        <f>'评分表 (村)'!K11</f>
        <v>3</v>
      </c>
      <c r="N13" s="123"/>
      <c r="O13" s="111"/>
      <c r="P13" s="110"/>
    </row>
    <row r="14" s="21" customFormat="1" ht="45" spans="1:16">
      <c r="A14" s="91"/>
      <c r="B14" s="93"/>
      <c r="C14" s="84" t="s">
        <v>59</v>
      </c>
      <c r="D14" s="84"/>
      <c r="E14" s="84" t="s">
        <v>60</v>
      </c>
      <c r="F14" s="119">
        <v>3</v>
      </c>
      <c r="G14" s="40" t="s">
        <v>61</v>
      </c>
      <c r="H14" s="40" t="s">
        <v>62</v>
      </c>
      <c r="I14" s="40" t="s">
        <v>63</v>
      </c>
      <c r="J14" s="40" t="s">
        <v>64</v>
      </c>
      <c r="K14" s="40" t="s">
        <v>65</v>
      </c>
      <c r="L14" s="40" t="s">
        <v>66</v>
      </c>
      <c r="M14" s="119">
        <f>'评分表 (村)'!K16</f>
        <v>2.775</v>
      </c>
      <c r="N14" s="123"/>
      <c r="O14" s="111"/>
      <c r="P14" s="110"/>
    </row>
    <row r="15" s="21" customFormat="1" ht="22.5" spans="1:15">
      <c r="A15" s="91"/>
      <c r="B15" s="93" t="s">
        <v>67</v>
      </c>
      <c r="C15" s="84" t="s">
        <v>68</v>
      </c>
      <c r="D15" s="84"/>
      <c r="E15" s="84" t="s">
        <v>69</v>
      </c>
      <c r="F15" s="119">
        <v>3</v>
      </c>
      <c r="G15" s="40" t="s">
        <v>18</v>
      </c>
      <c r="H15" s="40" t="s">
        <v>70</v>
      </c>
      <c r="I15" s="40"/>
      <c r="J15" s="40" t="s">
        <v>71</v>
      </c>
      <c r="K15" s="40"/>
      <c r="L15" s="40" t="s">
        <v>72</v>
      </c>
      <c r="M15" s="119">
        <f>'评分表 (村)'!K12</f>
        <v>2.65</v>
      </c>
      <c r="N15" s="123"/>
      <c r="O15" s="111"/>
    </row>
    <row r="16" s="21" customFormat="1" ht="45" spans="1:15">
      <c r="A16" s="91"/>
      <c r="B16" s="93"/>
      <c r="C16" s="84" t="s">
        <v>73</v>
      </c>
      <c r="D16" s="84"/>
      <c r="E16" s="84" t="s">
        <v>74</v>
      </c>
      <c r="F16" s="119">
        <v>3</v>
      </c>
      <c r="G16" s="40" t="s">
        <v>61</v>
      </c>
      <c r="H16" s="40" t="s">
        <v>62</v>
      </c>
      <c r="I16" s="40" t="s">
        <v>63</v>
      </c>
      <c r="J16" s="40" t="s">
        <v>64</v>
      </c>
      <c r="K16" s="40" t="s">
        <v>65</v>
      </c>
      <c r="L16" s="40" t="s">
        <v>66</v>
      </c>
      <c r="M16" s="119">
        <f>'评分表 (村)'!K13</f>
        <v>2.575</v>
      </c>
      <c r="N16" s="123"/>
      <c r="O16" s="111"/>
    </row>
    <row r="17" s="21" customFormat="1" ht="23.25" spans="1:15">
      <c r="A17" s="91" t="s">
        <v>75</v>
      </c>
      <c r="B17" s="84" t="s">
        <v>222</v>
      </c>
      <c r="C17" s="84" t="s">
        <v>77</v>
      </c>
      <c r="D17" s="84"/>
      <c r="E17" s="84" t="s">
        <v>223</v>
      </c>
      <c r="F17" s="119">
        <v>5</v>
      </c>
      <c r="G17" s="39" t="s">
        <v>54</v>
      </c>
      <c r="H17" s="92" t="s">
        <v>224</v>
      </c>
      <c r="I17" s="92"/>
      <c r="J17" s="92"/>
      <c r="K17" s="92"/>
      <c r="L17" s="92"/>
      <c r="M17" s="119">
        <f>'评分表 (村)'!K18</f>
        <v>4.23553104575163</v>
      </c>
      <c r="N17" s="123"/>
      <c r="O17" s="111"/>
    </row>
    <row r="18" s="21" customFormat="1" ht="23.25" spans="1:15">
      <c r="A18" s="91"/>
      <c r="B18" s="84" t="s">
        <v>225</v>
      </c>
      <c r="C18" s="84" t="s">
        <v>81</v>
      </c>
      <c r="D18" s="84"/>
      <c r="E18" s="84" t="s">
        <v>226</v>
      </c>
      <c r="F18" s="119">
        <v>5</v>
      </c>
      <c r="G18" s="39" t="s">
        <v>54</v>
      </c>
      <c r="H18" s="92" t="s">
        <v>227</v>
      </c>
      <c r="I18" s="92"/>
      <c r="J18" s="92"/>
      <c r="K18" s="92"/>
      <c r="L18" s="92"/>
      <c r="M18" s="119">
        <f>'评分表 (村)'!K19</f>
        <v>4.72291666666667</v>
      </c>
      <c r="N18" s="123"/>
      <c r="O18" s="111"/>
    </row>
    <row r="19" s="21" customFormat="1" ht="23.25" spans="1:15">
      <c r="A19" s="91"/>
      <c r="B19" s="84" t="s">
        <v>228</v>
      </c>
      <c r="C19" s="84" t="s">
        <v>85</v>
      </c>
      <c r="D19" s="84"/>
      <c r="E19" s="84" t="s">
        <v>229</v>
      </c>
      <c r="F19" s="119">
        <v>5</v>
      </c>
      <c r="G19" s="39" t="s">
        <v>18</v>
      </c>
      <c r="H19" s="39" t="s">
        <v>87</v>
      </c>
      <c r="I19" s="39"/>
      <c r="J19" s="39" t="s">
        <v>88</v>
      </c>
      <c r="K19" s="39"/>
      <c r="L19" s="39" t="s">
        <v>89</v>
      </c>
      <c r="M19" s="119">
        <f>'评分表 (村)'!K20</f>
        <v>2.58333333333333</v>
      </c>
      <c r="N19" s="123"/>
      <c r="O19" s="111"/>
    </row>
    <row r="20" s="21" customFormat="1" ht="24" spans="1:15">
      <c r="A20" s="91"/>
      <c r="B20" s="84" t="s">
        <v>230</v>
      </c>
      <c r="C20" s="84" t="s">
        <v>91</v>
      </c>
      <c r="D20" s="84"/>
      <c r="E20" s="84" t="s">
        <v>92</v>
      </c>
      <c r="F20" s="119">
        <v>5</v>
      </c>
      <c r="G20" s="39" t="s">
        <v>54</v>
      </c>
      <c r="H20" s="39" t="s">
        <v>93</v>
      </c>
      <c r="I20" s="39"/>
      <c r="J20" s="112" t="s">
        <v>94</v>
      </c>
      <c r="K20" s="39"/>
      <c r="L20" s="39" t="s">
        <v>95</v>
      </c>
      <c r="M20" s="119">
        <f>'评分表 (村)'!K21</f>
        <v>5</v>
      </c>
      <c r="N20" s="123"/>
      <c r="O20" s="111"/>
    </row>
    <row r="21" s="21" customFormat="1" ht="22.5" spans="1:15">
      <c r="A21" s="91" t="s">
        <v>96</v>
      </c>
      <c r="B21" s="93" t="s">
        <v>97</v>
      </c>
      <c r="C21" s="94" t="s">
        <v>98</v>
      </c>
      <c r="D21" s="90" t="s">
        <v>99</v>
      </c>
      <c r="E21" s="94" t="s">
        <v>100</v>
      </c>
      <c r="F21" s="119">
        <v>10</v>
      </c>
      <c r="G21" s="96" t="s">
        <v>18</v>
      </c>
      <c r="H21" s="96" t="s">
        <v>101</v>
      </c>
      <c r="I21" s="96" t="s">
        <v>102</v>
      </c>
      <c r="J21" s="96" t="s">
        <v>103</v>
      </c>
      <c r="K21" s="96" t="s">
        <v>104</v>
      </c>
      <c r="L21" s="96" t="s">
        <v>105</v>
      </c>
      <c r="M21" s="119">
        <f>'评分表 (村)'!K22</f>
        <v>6.66666666666667</v>
      </c>
      <c r="N21" s="123"/>
      <c r="O21" s="111"/>
    </row>
    <row r="22" s="21" customFormat="1" ht="22.5" spans="1:15">
      <c r="A22" s="91"/>
      <c r="B22" s="93"/>
      <c r="C22" s="94" t="s">
        <v>106</v>
      </c>
      <c r="D22" s="90" t="s">
        <v>107</v>
      </c>
      <c r="E22" s="84" t="s">
        <v>108</v>
      </c>
      <c r="F22" s="119">
        <v>10</v>
      </c>
      <c r="G22" s="96" t="s">
        <v>18</v>
      </c>
      <c r="H22" s="96" t="s">
        <v>109</v>
      </c>
      <c r="I22" s="96" t="s">
        <v>110</v>
      </c>
      <c r="J22" s="96" t="s">
        <v>111</v>
      </c>
      <c r="K22" s="96" t="s">
        <v>104</v>
      </c>
      <c r="L22" s="96" t="s">
        <v>112</v>
      </c>
      <c r="M22" s="119">
        <f>'评分表 (村)'!K23</f>
        <v>8</v>
      </c>
      <c r="N22" s="123"/>
      <c r="O22" s="111"/>
    </row>
    <row r="23" s="21" customFormat="1" ht="33.75" spans="1:15">
      <c r="A23" s="91"/>
      <c r="B23" s="93"/>
      <c r="C23" s="94"/>
      <c r="D23" s="90" t="s">
        <v>113</v>
      </c>
      <c r="E23" s="84" t="s">
        <v>114</v>
      </c>
      <c r="F23" s="119">
        <v>10</v>
      </c>
      <c r="G23" s="96" t="s">
        <v>18</v>
      </c>
      <c r="H23" s="96" t="s">
        <v>115</v>
      </c>
      <c r="I23" s="96" t="s">
        <v>116</v>
      </c>
      <c r="J23" s="96" t="s">
        <v>117</v>
      </c>
      <c r="K23" s="96" t="s">
        <v>118</v>
      </c>
      <c r="L23" s="96" t="s">
        <v>119</v>
      </c>
      <c r="M23" s="119">
        <f>'评分表 (村)'!K24</f>
        <v>8</v>
      </c>
      <c r="N23" s="124"/>
      <c r="O23" s="113"/>
    </row>
    <row r="24" s="21" customFormat="1" ht="22.5" spans="1:16">
      <c r="A24" s="91"/>
      <c r="B24" s="93"/>
      <c r="C24" s="95" t="s">
        <v>120</v>
      </c>
      <c r="D24" s="84" t="s">
        <v>121</v>
      </c>
      <c r="E24" s="94" t="s">
        <v>122</v>
      </c>
      <c r="F24" s="119">
        <v>5</v>
      </c>
      <c r="G24" s="96" t="s">
        <v>54</v>
      </c>
      <c r="H24" s="88" t="s">
        <v>123</v>
      </c>
      <c r="I24" s="88"/>
      <c r="J24" s="88"/>
      <c r="K24" s="88"/>
      <c r="L24" s="88"/>
      <c r="M24" s="119">
        <f>F24*0.8835</f>
        <v>4.4175</v>
      </c>
      <c r="N24" s="84"/>
      <c r="O24" s="114" t="s">
        <v>124</v>
      </c>
      <c r="P24" s="22" t="s">
        <v>125</v>
      </c>
    </row>
    <row r="25" s="21" customFormat="1" ht="22.5" spans="1:16">
      <c r="A25" s="91"/>
      <c r="B25" s="93"/>
      <c r="C25" s="94"/>
      <c r="D25" s="84" t="s">
        <v>126</v>
      </c>
      <c r="E25" s="84" t="s">
        <v>127</v>
      </c>
      <c r="F25" s="119">
        <v>5</v>
      </c>
      <c r="G25" s="96" t="s">
        <v>54</v>
      </c>
      <c r="H25" s="88" t="s">
        <v>123</v>
      </c>
      <c r="I25" s="88"/>
      <c r="J25" s="88"/>
      <c r="K25" s="88"/>
      <c r="L25" s="88"/>
      <c r="M25" s="119">
        <f>F25*0.8618</f>
        <v>4.309</v>
      </c>
      <c r="N25" s="84"/>
      <c r="O25" s="114"/>
      <c r="P25" s="22"/>
    </row>
    <row r="26" s="21" customFormat="1" ht="22.5" spans="1:16">
      <c r="A26" s="91"/>
      <c r="B26" s="93"/>
      <c r="C26" s="94"/>
      <c r="D26" s="90" t="s">
        <v>231</v>
      </c>
      <c r="E26" s="84" t="s">
        <v>129</v>
      </c>
      <c r="F26" s="119">
        <v>5</v>
      </c>
      <c r="G26" s="96" t="s">
        <v>54</v>
      </c>
      <c r="H26" s="88" t="s">
        <v>123</v>
      </c>
      <c r="I26" s="88"/>
      <c r="J26" s="88"/>
      <c r="K26" s="88"/>
      <c r="L26" s="88"/>
      <c r="M26" s="119">
        <f>F26*0.929</f>
        <v>4.645</v>
      </c>
      <c r="N26" s="84"/>
      <c r="O26" s="114"/>
      <c r="P26" s="22"/>
    </row>
    <row r="27" s="21" customFormat="1" ht="16" customHeight="1" spans="1:16">
      <c r="A27" s="97" t="s">
        <v>130</v>
      </c>
      <c r="B27" s="98"/>
      <c r="C27" s="98"/>
      <c r="D27" s="98"/>
      <c r="E27" s="98"/>
      <c r="F27" s="100">
        <f>SUM(F6:F26)</f>
        <v>100</v>
      </c>
      <c r="G27" s="100"/>
      <c r="H27" s="100"/>
      <c r="I27" s="100"/>
      <c r="J27" s="100"/>
      <c r="K27" s="100"/>
      <c r="L27" s="100"/>
      <c r="M27" s="100" t="e">
        <f>SUM(M6:M26)</f>
        <v>#REF!</v>
      </c>
      <c r="N27" s="98"/>
      <c r="O27" s="116"/>
      <c r="P27" s="22"/>
    </row>
    <row r="28" s="20" customFormat="1" spans="6:16">
      <c r="F28" s="24"/>
      <c r="G28" s="24"/>
      <c r="H28" s="24"/>
      <c r="I28" s="24"/>
      <c r="J28" s="24"/>
      <c r="K28" s="24"/>
      <c r="L28" s="24"/>
      <c r="M28" s="125" t="e">
        <f>M27-M26-M25-M24</f>
        <v>#REF!</v>
      </c>
      <c r="P28" s="22"/>
    </row>
    <row r="29" s="20" customFormat="1" spans="6:13">
      <c r="F29" s="24"/>
      <c r="G29" s="24"/>
      <c r="H29" s="24"/>
      <c r="I29" s="24"/>
      <c r="J29" s="24"/>
      <c r="K29" s="24"/>
      <c r="L29" s="24"/>
      <c r="M29" s="24"/>
    </row>
    <row r="30" s="20" customFormat="1" spans="6:13">
      <c r="F30" s="24"/>
      <c r="G30" s="101">
        <f>13.3715/15</f>
        <v>0.891433333333333</v>
      </c>
      <c r="H30" s="24"/>
      <c r="I30" s="24"/>
      <c r="J30" s="24"/>
      <c r="K30" s="24"/>
      <c r="L30" s="24"/>
      <c r="M30" s="24"/>
    </row>
  </sheetData>
  <mergeCells count="38">
    <mergeCell ref="A2:N2"/>
    <mergeCell ref="G3:L3"/>
    <mergeCell ref="H4:L4"/>
    <mergeCell ref="H12:L12"/>
    <mergeCell ref="H13:L13"/>
    <mergeCell ref="H17:L17"/>
    <mergeCell ref="H18:L18"/>
    <mergeCell ref="H24:L24"/>
    <mergeCell ref="H25:L25"/>
    <mergeCell ref="H26:L26"/>
    <mergeCell ref="A3:A5"/>
    <mergeCell ref="A6:A11"/>
    <mergeCell ref="A12:A16"/>
    <mergeCell ref="A17:A20"/>
    <mergeCell ref="A21:A26"/>
    <mergeCell ref="B3:B5"/>
    <mergeCell ref="B6:B7"/>
    <mergeCell ref="B8:B9"/>
    <mergeCell ref="B10:B11"/>
    <mergeCell ref="B12:B14"/>
    <mergeCell ref="B15:B16"/>
    <mergeCell ref="B21:B26"/>
    <mergeCell ref="C3:C5"/>
    <mergeCell ref="C22:C23"/>
    <mergeCell ref="C24:C26"/>
    <mergeCell ref="D3:D5"/>
    <mergeCell ref="E3:E5"/>
    <mergeCell ref="F3:F5"/>
    <mergeCell ref="G4:G5"/>
    <mergeCell ref="M3:M5"/>
    <mergeCell ref="N3:N5"/>
    <mergeCell ref="N6:N23"/>
    <mergeCell ref="O3:O5"/>
    <mergeCell ref="O6:O23"/>
    <mergeCell ref="O24:O26"/>
    <mergeCell ref="P6:P9"/>
    <mergeCell ref="P11:P14"/>
    <mergeCell ref="P24:P28"/>
  </mergeCells>
  <printOptions horizontalCentered="1"/>
  <pageMargins left="0.354166666666667" right="0.354166666666667" top="0.472222222222222" bottom="0.156944444444444" header="0.354166666666667" footer="0.0784722222222222"/>
  <pageSetup paperSize="9" scale="77" orientation="landscape" horizontalDpi="600"/>
  <headerFooter>
    <oddFooter>&amp;C&amp;9第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31"/>
  <sheetViews>
    <sheetView tabSelected="1" view="pageBreakPreview" zoomScale="110" zoomScaleNormal="120" workbookViewId="0">
      <pane xSplit="2" ySplit="5" topLeftCell="C15" activePane="bottomRight" state="frozen"/>
      <selection/>
      <selection pane="topRight"/>
      <selection pane="bottomLeft"/>
      <selection pane="bottomRight" activeCell="E3" sqref="E3:E5"/>
    </sheetView>
  </sheetViews>
  <sheetFormatPr defaultColWidth="9" defaultRowHeight="15.75"/>
  <cols>
    <col min="1" max="1" width="6.75" style="20" customWidth="1"/>
    <col min="2" max="2" width="6.875" style="20" customWidth="1"/>
    <col min="3" max="3" width="12.25" style="20" customWidth="1"/>
    <col min="4" max="4" width="13.7083333333333" style="20" customWidth="1"/>
    <col min="5" max="5" width="64.4583333333333" style="20" customWidth="1"/>
    <col min="6" max="6" width="5.875" style="67" customWidth="1"/>
    <col min="7" max="7" width="7.34166666666667" style="24" customWidth="1"/>
    <col min="8" max="8" width="7.125" style="24" customWidth="1"/>
    <col min="9" max="12" width="5.875" style="24" customWidth="1"/>
    <col min="13" max="13" width="5.125" style="68" customWidth="1"/>
    <col min="14" max="14" width="7.8" style="20" customWidth="1"/>
    <col min="15" max="15" width="8.1" style="20" customWidth="1"/>
    <col min="16" max="16" width="33.1833333333333" style="20" customWidth="1"/>
    <col min="17" max="16384" width="9" style="20"/>
  </cols>
  <sheetData>
    <row r="1" s="20" customFormat="1" spans="1:13">
      <c r="A1" s="69" t="s">
        <v>0</v>
      </c>
      <c r="F1" s="67"/>
      <c r="G1" s="24"/>
      <c r="H1" s="24"/>
      <c r="I1" s="24"/>
      <c r="J1" s="24"/>
      <c r="K1" s="24"/>
      <c r="L1" s="24"/>
      <c r="M1" s="68"/>
    </row>
    <row r="2" s="20" customFormat="1" ht="22.5" spans="1:15">
      <c r="A2" s="25" t="s">
        <v>232</v>
      </c>
      <c r="B2" s="70"/>
      <c r="C2" s="64"/>
      <c r="D2" s="70"/>
      <c r="E2" s="70"/>
      <c r="F2" s="71"/>
      <c r="G2" s="72"/>
      <c r="H2" s="72"/>
      <c r="I2" s="72"/>
      <c r="J2" s="72"/>
      <c r="K2" s="72"/>
      <c r="L2" s="72"/>
      <c r="M2" s="102"/>
      <c r="N2" s="70"/>
      <c r="O2" s="70"/>
    </row>
    <row r="3" s="21" customFormat="1" ht="12" spans="1:15">
      <c r="A3" s="73" t="s">
        <v>2</v>
      </c>
      <c r="B3" s="74" t="s">
        <v>3</v>
      </c>
      <c r="C3" s="75" t="s">
        <v>233</v>
      </c>
      <c r="D3" s="74" t="s">
        <v>5</v>
      </c>
      <c r="E3" s="74" t="s">
        <v>6</v>
      </c>
      <c r="F3" s="76" t="s">
        <v>7</v>
      </c>
      <c r="G3" s="76" t="s">
        <v>8</v>
      </c>
      <c r="H3" s="76"/>
      <c r="I3" s="76"/>
      <c r="J3" s="76"/>
      <c r="K3" s="76"/>
      <c r="L3" s="76"/>
      <c r="M3" s="103" t="s">
        <v>9</v>
      </c>
      <c r="N3" s="74" t="s">
        <v>10</v>
      </c>
      <c r="O3" s="104" t="s">
        <v>11</v>
      </c>
    </row>
    <row r="4" s="21" customFormat="1" ht="12" spans="1:15">
      <c r="A4" s="77"/>
      <c r="B4" s="78"/>
      <c r="C4" s="79"/>
      <c r="D4" s="78"/>
      <c r="E4" s="78"/>
      <c r="F4" s="80"/>
      <c r="G4" s="80" t="s">
        <v>12</v>
      </c>
      <c r="H4" s="80" t="s">
        <v>13</v>
      </c>
      <c r="I4" s="80"/>
      <c r="J4" s="80"/>
      <c r="K4" s="80"/>
      <c r="L4" s="80"/>
      <c r="M4" s="105"/>
      <c r="N4" s="78"/>
      <c r="O4" s="106"/>
    </row>
    <row r="5" s="21" customFormat="1" ht="12" spans="1:15">
      <c r="A5" s="77"/>
      <c r="B5" s="78"/>
      <c r="C5" s="79"/>
      <c r="D5" s="78"/>
      <c r="E5" s="78"/>
      <c r="F5" s="80"/>
      <c r="G5" s="80"/>
      <c r="H5" s="81">
        <v>0</v>
      </c>
      <c r="I5" s="107">
        <v>0.3</v>
      </c>
      <c r="J5" s="108">
        <v>0.6</v>
      </c>
      <c r="K5" s="108">
        <v>0.8</v>
      </c>
      <c r="L5" s="108">
        <v>1</v>
      </c>
      <c r="M5" s="105"/>
      <c r="N5" s="78"/>
      <c r="O5" s="106"/>
    </row>
    <row r="6" s="21" customFormat="1" ht="22.5" spans="1:16">
      <c r="A6" s="82" t="s">
        <v>234</v>
      </c>
      <c r="B6" s="83" t="s">
        <v>235</v>
      </c>
      <c r="C6" s="83" t="s">
        <v>236</v>
      </c>
      <c r="D6" s="84" t="s">
        <v>16</v>
      </c>
      <c r="E6" s="84" t="s">
        <v>17</v>
      </c>
      <c r="F6" s="40">
        <v>3</v>
      </c>
      <c r="G6" s="39" t="s">
        <v>18</v>
      </c>
      <c r="H6" s="39" t="s">
        <v>19</v>
      </c>
      <c r="I6" s="39"/>
      <c r="J6" s="39" t="s">
        <v>20</v>
      </c>
      <c r="K6" s="39"/>
      <c r="L6" s="39" t="s">
        <v>21</v>
      </c>
      <c r="M6" s="96">
        <v>3</v>
      </c>
      <c r="N6" s="83" t="s">
        <v>22</v>
      </c>
      <c r="O6" s="109" t="s">
        <v>237</v>
      </c>
      <c r="P6" s="110" t="s">
        <v>24</v>
      </c>
    </row>
    <row r="7" s="21" customFormat="1" ht="22.5" spans="1:16">
      <c r="A7" s="85"/>
      <c r="B7" s="86"/>
      <c r="C7" s="87"/>
      <c r="D7" s="84" t="s">
        <v>25</v>
      </c>
      <c r="E7" s="84" t="s">
        <v>26</v>
      </c>
      <c r="F7" s="40">
        <v>3</v>
      </c>
      <c r="G7" s="39" t="s">
        <v>18</v>
      </c>
      <c r="H7" s="39" t="s">
        <v>27</v>
      </c>
      <c r="I7" s="39"/>
      <c r="J7" s="39" t="s">
        <v>28</v>
      </c>
      <c r="K7" s="39"/>
      <c r="L7" s="39" t="s">
        <v>29</v>
      </c>
      <c r="M7" s="96">
        <v>2.1</v>
      </c>
      <c r="N7" s="86"/>
      <c r="O7" s="111"/>
      <c r="P7" s="110"/>
    </row>
    <row r="8" s="21" customFormat="1" ht="22.5" spans="1:16">
      <c r="A8" s="85"/>
      <c r="B8" s="86"/>
      <c r="C8" s="84" t="s">
        <v>31</v>
      </c>
      <c r="D8" s="84"/>
      <c r="E8" s="84" t="s">
        <v>32</v>
      </c>
      <c r="F8" s="40">
        <v>3</v>
      </c>
      <c r="G8" s="39" t="s">
        <v>18</v>
      </c>
      <c r="H8" s="39" t="s">
        <v>33</v>
      </c>
      <c r="I8" s="39"/>
      <c r="J8" s="39" t="s">
        <v>34</v>
      </c>
      <c r="K8" s="39"/>
      <c r="L8" s="39" t="s">
        <v>35</v>
      </c>
      <c r="M8" s="96">
        <v>2.38</v>
      </c>
      <c r="N8" s="86"/>
      <c r="O8" s="111"/>
      <c r="P8" s="110"/>
    </row>
    <row r="9" s="21" customFormat="1" ht="22.5" spans="1:16">
      <c r="A9" s="85"/>
      <c r="B9" s="87"/>
      <c r="C9" s="84" t="s">
        <v>36</v>
      </c>
      <c r="D9" s="84"/>
      <c r="E9" s="84" t="s">
        <v>37</v>
      </c>
      <c r="F9" s="40">
        <v>3</v>
      </c>
      <c r="G9" s="39" t="s">
        <v>18</v>
      </c>
      <c r="H9" s="39" t="s">
        <v>38</v>
      </c>
      <c r="I9" s="39"/>
      <c r="J9" s="39" t="s">
        <v>39</v>
      </c>
      <c r="K9" s="39"/>
      <c r="L9" s="39" t="s">
        <v>40</v>
      </c>
      <c r="M9" s="96">
        <v>2.13</v>
      </c>
      <c r="N9" s="86"/>
      <c r="O9" s="111"/>
      <c r="P9" s="110"/>
    </row>
    <row r="10" s="21" customFormat="1" ht="22.5" spans="1:16">
      <c r="A10" s="85"/>
      <c r="B10" s="83" t="s">
        <v>238</v>
      </c>
      <c r="C10" s="84" t="s">
        <v>52</v>
      </c>
      <c r="D10" s="84"/>
      <c r="E10" s="84" t="s">
        <v>239</v>
      </c>
      <c r="F10" s="40">
        <v>3</v>
      </c>
      <c r="G10" s="40" t="s">
        <v>54</v>
      </c>
      <c r="H10" s="88" t="s">
        <v>240</v>
      </c>
      <c r="I10" s="88"/>
      <c r="J10" s="88"/>
      <c r="K10" s="88"/>
      <c r="L10" s="88"/>
      <c r="M10" s="96">
        <v>3</v>
      </c>
      <c r="N10" s="86"/>
      <c r="O10" s="111"/>
      <c r="P10" s="110"/>
    </row>
    <row r="11" s="21" customFormat="1" ht="22.5" spans="1:16">
      <c r="A11" s="89"/>
      <c r="B11" s="87"/>
      <c r="C11" s="84" t="s">
        <v>241</v>
      </c>
      <c r="D11" s="84"/>
      <c r="E11" s="84" t="s">
        <v>242</v>
      </c>
      <c r="F11" s="40">
        <v>3</v>
      </c>
      <c r="G11" s="40" t="s">
        <v>54</v>
      </c>
      <c r="H11" s="88" t="s">
        <v>243</v>
      </c>
      <c r="I11" s="88"/>
      <c r="J11" s="88"/>
      <c r="K11" s="88"/>
      <c r="L11" s="88"/>
      <c r="M11" s="96">
        <v>3</v>
      </c>
      <c r="N11" s="86"/>
      <c r="O11" s="111"/>
      <c r="P11" s="110"/>
    </row>
    <row r="12" s="21" customFormat="1" ht="22.5" spans="1:15">
      <c r="A12" s="82" t="s">
        <v>244</v>
      </c>
      <c r="B12" s="83" t="s">
        <v>245</v>
      </c>
      <c r="C12" s="84" t="s">
        <v>68</v>
      </c>
      <c r="D12" s="84"/>
      <c r="E12" s="90" t="s">
        <v>246</v>
      </c>
      <c r="F12" s="40">
        <v>3</v>
      </c>
      <c r="G12" s="40" t="s">
        <v>18</v>
      </c>
      <c r="H12" s="40" t="s">
        <v>70</v>
      </c>
      <c r="I12" s="40"/>
      <c r="J12" s="40" t="s">
        <v>71</v>
      </c>
      <c r="K12" s="40"/>
      <c r="L12" s="40" t="s">
        <v>72</v>
      </c>
      <c r="M12" s="96">
        <v>2.65</v>
      </c>
      <c r="N12" s="86"/>
      <c r="O12" s="111"/>
    </row>
    <row r="13" s="21" customFormat="1" ht="23.25" spans="1:15">
      <c r="A13" s="85"/>
      <c r="B13" s="86"/>
      <c r="C13" s="84" t="s">
        <v>73</v>
      </c>
      <c r="D13" s="84"/>
      <c r="E13" s="84" t="s">
        <v>74</v>
      </c>
      <c r="F13" s="40">
        <v>3</v>
      </c>
      <c r="G13" s="40" t="s">
        <v>61</v>
      </c>
      <c r="H13" s="40" t="s">
        <v>62</v>
      </c>
      <c r="I13" s="40" t="s">
        <v>63</v>
      </c>
      <c r="J13" s="40" t="s">
        <v>64</v>
      </c>
      <c r="K13" s="40" t="s">
        <v>65</v>
      </c>
      <c r="L13" s="40" t="s">
        <v>66</v>
      </c>
      <c r="M13" s="96">
        <v>2.58</v>
      </c>
      <c r="N13" s="86"/>
      <c r="O13" s="111"/>
    </row>
    <row r="14" s="21" customFormat="1" ht="23.25" spans="1:15">
      <c r="A14" s="85"/>
      <c r="B14" s="87"/>
      <c r="C14" s="84" t="s">
        <v>247</v>
      </c>
      <c r="D14" s="84"/>
      <c r="E14" s="90" t="s">
        <v>248</v>
      </c>
      <c r="F14" s="40">
        <v>3</v>
      </c>
      <c r="G14" s="39" t="s">
        <v>44</v>
      </c>
      <c r="H14" s="39" t="s">
        <v>45</v>
      </c>
      <c r="I14" s="39"/>
      <c r="J14" s="39"/>
      <c r="K14" s="39"/>
      <c r="L14" s="39" t="s">
        <v>46</v>
      </c>
      <c r="M14" s="96">
        <v>3</v>
      </c>
      <c r="N14" s="86"/>
      <c r="O14" s="111"/>
    </row>
    <row r="15" s="21" customFormat="1" ht="22.5" spans="1:15">
      <c r="A15" s="85"/>
      <c r="B15" s="86" t="s">
        <v>249</v>
      </c>
      <c r="C15" s="84" t="s">
        <v>68</v>
      </c>
      <c r="D15" s="84"/>
      <c r="E15" s="84" t="s">
        <v>250</v>
      </c>
      <c r="F15" s="40">
        <v>3</v>
      </c>
      <c r="G15" s="40" t="s">
        <v>18</v>
      </c>
      <c r="H15" s="40" t="s">
        <v>70</v>
      </c>
      <c r="I15" s="40"/>
      <c r="J15" s="40" t="s">
        <v>71</v>
      </c>
      <c r="K15" s="40"/>
      <c r="L15" s="40" t="s">
        <v>72</v>
      </c>
      <c r="M15" s="96">
        <v>3</v>
      </c>
      <c r="N15" s="86"/>
      <c r="O15" s="111"/>
    </row>
    <row r="16" s="21" customFormat="1" ht="23.25" spans="1:15">
      <c r="A16" s="85"/>
      <c r="B16" s="86"/>
      <c r="C16" s="84" t="s">
        <v>59</v>
      </c>
      <c r="D16" s="84"/>
      <c r="E16" s="84" t="s">
        <v>60</v>
      </c>
      <c r="F16" s="40">
        <v>3</v>
      </c>
      <c r="G16" s="40" t="s">
        <v>61</v>
      </c>
      <c r="H16" s="40" t="s">
        <v>62</v>
      </c>
      <c r="I16" s="40" t="s">
        <v>63</v>
      </c>
      <c r="J16" s="40" t="s">
        <v>64</v>
      </c>
      <c r="K16" s="40" t="s">
        <v>65</v>
      </c>
      <c r="L16" s="40" t="s">
        <v>66</v>
      </c>
      <c r="M16" s="96">
        <v>2.78</v>
      </c>
      <c r="N16" s="86"/>
      <c r="O16" s="111"/>
    </row>
    <row r="17" s="21" customFormat="1" ht="22.5" spans="1:15">
      <c r="A17" s="89"/>
      <c r="B17" s="87"/>
      <c r="C17" s="84" t="s">
        <v>251</v>
      </c>
      <c r="D17" s="84"/>
      <c r="E17" s="90" t="s">
        <v>252</v>
      </c>
      <c r="F17" s="40">
        <v>3</v>
      </c>
      <c r="G17" s="39" t="s">
        <v>18</v>
      </c>
      <c r="H17" s="39" t="s">
        <v>253</v>
      </c>
      <c r="I17" s="39"/>
      <c r="J17" s="39" t="s">
        <v>254</v>
      </c>
      <c r="K17" s="39"/>
      <c r="L17" s="39" t="s">
        <v>255</v>
      </c>
      <c r="M17" s="96">
        <v>3</v>
      </c>
      <c r="N17" s="86"/>
      <c r="O17" s="111"/>
    </row>
    <row r="18" s="21" customFormat="1" ht="22.5" spans="1:15">
      <c r="A18" s="91" t="s">
        <v>75</v>
      </c>
      <c r="B18" s="83" t="s">
        <v>256</v>
      </c>
      <c r="C18" s="84" t="s">
        <v>77</v>
      </c>
      <c r="D18" s="84"/>
      <c r="E18" s="84" t="s">
        <v>257</v>
      </c>
      <c r="F18" s="40">
        <v>5</v>
      </c>
      <c r="G18" s="39" t="s">
        <v>54</v>
      </c>
      <c r="H18" s="92" t="s">
        <v>79</v>
      </c>
      <c r="I18" s="92"/>
      <c r="J18" s="92"/>
      <c r="K18" s="92"/>
      <c r="L18" s="92"/>
      <c r="M18" s="96">
        <v>4.24</v>
      </c>
      <c r="N18" s="86"/>
      <c r="O18" s="111"/>
    </row>
    <row r="19" s="21" customFormat="1" ht="22.5" spans="1:15">
      <c r="A19" s="91"/>
      <c r="B19" s="86"/>
      <c r="C19" s="84" t="s">
        <v>81</v>
      </c>
      <c r="D19" s="84"/>
      <c r="E19" s="84" t="s">
        <v>258</v>
      </c>
      <c r="F19" s="40">
        <v>5</v>
      </c>
      <c r="G19" s="39" t="s">
        <v>54</v>
      </c>
      <c r="H19" s="92" t="s">
        <v>83</v>
      </c>
      <c r="I19" s="92"/>
      <c r="J19" s="92"/>
      <c r="K19" s="92"/>
      <c r="L19" s="92"/>
      <c r="M19" s="96">
        <v>4.72</v>
      </c>
      <c r="N19" s="86"/>
      <c r="O19" s="111"/>
    </row>
    <row r="20" s="21" customFormat="1" ht="22.5" spans="1:15">
      <c r="A20" s="91"/>
      <c r="B20" s="86"/>
      <c r="C20" s="84" t="s">
        <v>85</v>
      </c>
      <c r="D20" s="84"/>
      <c r="E20" s="84" t="s">
        <v>259</v>
      </c>
      <c r="F20" s="40">
        <v>5</v>
      </c>
      <c r="G20" s="39" t="s">
        <v>18</v>
      </c>
      <c r="H20" s="39" t="s">
        <v>87</v>
      </c>
      <c r="I20" s="39"/>
      <c r="J20" s="39" t="s">
        <v>88</v>
      </c>
      <c r="K20" s="39"/>
      <c r="L20" s="39" t="s">
        <v>89</v>
      </c>
      <c r="M20" s="96">
        <v>2.58</v>
      </c>
      <c r="N20" s="86"/>
      <c r="O20" s="111"/>
    </row>
    <row r="21" s="21" customFormat="1" ht="24" spans="1:15">
      <c r="A21" s="91"/>
      <c r="B21" s="87"/>
      <c r="C21" s="84" t="s">
        <v>91</v>
      </c>
      <c r="D21" s="84"/>
      <c r="E21" s="84" t="s">
        <v>92</v>
      </c>
      <c r="F21" s="40">
        <v>5</v>
      </c>
      <c r="G21" s="39" t="s">
        <v>54</v>
      </c>
      <c r="H21" s="39" t="s">
        <v>93</v>
      </c>
      <c r="I21" s="39"/>
      <c r="J21" s="112" t="s">
        <v>94</v>
      </c>
      <c r="K21" s="39"/>
      <c r="L21" s="39" t="s">
        <v>95</v>
      </c>
      <c r="M21" s="96">
        <v>5</v>
      </c>
      <c r="N21" s="86"/>
      <c r="O21" s="111"/>
    </row>
    <row r="22" s="21" customFormat="1" ht="22.5" spans="1:15">
      <c r="A22" s="91" t="s">
        <v>260</v>
      </c>
      <c r="B22" s="93" t="s">
        <v>261</v>
      </c>
      <c r="C22" s="94" t="s">
        <v>98</v>
      </c>
      <c r="D22" s="84" t="s">
        <v>262</v>
      </c>
      <c r="E22" s="95" t="s">
        <v>263</v>
      </c>
      <c r="F22" s="40">
        <v>10</v>
      </c>
      <c r="G22" s="96" t="s">
        <v>18</v>
      </c>
      <c r="H22" s="96" t="s">
        <v>101</v>
      </c>
      <c r="I22" s="96" t="s">
        <v>102</v>
      </c>
      <c r="J22" s="96" t="s">
        <v>103</v>
      </c>
      <c r="K22" s="96" t="s">
        <v>104</v>
      </c>
      <c r="L22" s="96" t="s">
        <v>105</v>
      </c>
      <c r="M22" s="96">
        <v>6.67</v>
      </c>
      <c r="N22" s="86"/>
      <c r="O22" s="111"/>
    </row>
    <row r="23" s="21" customFormat="1" ht="22.5" spans="1:15">
      <c r="A23" s="91"/>
      <c r="B23" s="93"/>
      <c r="C23" s="94" t="s">
        <v>106</v>
      </c>
      <c r="D23" s="84" t="s">
        <v>264</v>
      </c>
      <c r="E23" s="90" t="s">
        <v>265</v>
      </c>
      <c r="F23" s="40">
        <v>10</v>
      </c>
      <c r="G23" s="96" t="s">
        <v>18</v>
      </c>
      <c r="H23" s="96" t="s">
        <v>109</v>
      </c>
      <c r="I23" s="96" t="s">
        <v>110</v>
      </c>
      <c r="J23" s="96" t="s">
        <v>111</v>
      </c>
      <c r="K23" s="96" t="s">
        <v>104</v>
      </c>
      <c r="L23" s="96" t="s">
        <v>112</v>
      </c>
      <c r="M23" s="96">
        <v>8</v>
      </c>
      <c r="N23" s="86"/>
      <c r="O23" s="111"/>
    </row>
    <row r="24" s="21" customFormat="1" ht="22.5" spans="1:15">
      <c r="A24" s="91"/>
      <c r="B24" s="93"/>
      <c r="C24" s="94"/>
      <c r="D24" s="84" t="s">
        <v>266</v>
      </c>
      <c r="E24" s="84" t="s">
        <v>114</v>
      </c>
      <c r="F24" s="40">
        <v>10</v>
      </c>
      <c r="G24" s="96" t="s">
        <v>18</v>
      </c>
      <c r="H24" s="96" t="s">
        <v>115</v>
      </c>
      <c r="I24" s="96" t="s">
        <v>116</v>
      </c>
      <c r="J24" s="96" t="s">
        <v>117</v>
      </c>
      <c r="K24" s="96" t="s">
        <v>118</v>
      </c>
      <c r="L24" s="96" t="s">
        <v>119</v>
      </c>
      <c r="M24" s="96">
        <v>8</v>
      </c>
      <c r="N24" s="87"/>
      <c r="O24" s="113"/>
    </row>
    <row r="25" s="21" customFormat="1" ht="22.5" spans="1:16">
      <c r="A25" s="91"/>
      <c r="B25" s="93"/>
      <c r="C25" s="94" t="s">
        <v>267</v>
      </c>
      <c r="D25" s="84" t="s">
        <v>121</v>
      </c>
      <c r="E25" s="94" t="s">
        <v>122</v>
      </c>
      <c r="F25" s="40">
        <v>5</v>
      </c>
      <c r="G25" s="96" t="s">
        <v>54</v>
      </c>
      <c r="H25" s="88" t="s">
        <v>123</v>
      </c>
      <c r="I25" s="88"/>
      <c r="J25" s="88"/>
      <c r="K25" s="88"/>
      <c r="L25" s="88"/>
      <c r="M25" s="96">
        <v>4.42</v>
      </c>
      <c r="N25" s="84"/>
      <c r="O25" s="114" t="s">
        <v>124</v>
      </c>
      <c r="P25" s="22" t="s">
        <v>125</v>
      </c>
    </row>
    <row r="26" s="21" customFormat="1" ht="22.5" spans="1:16">
      <c r="A26" s="91"/>
      <c r="B26" s="93"/>
      <c r="C26" s="94"/>
      <c r="D26" s="84" t="s">
        <v>126</v>
      </c>
      <c r="E26" s="84" t="s">
        <v>127</v>
      </c>
      <c r="F26" s="40">
        <v>5</v>
      </c>
      <c r="G26" s="96" t="s">
        <v>54</v>
      </c>
      <c r="H26" s="88" t="s">
        <v>123</v>
      </c>
      <c r="I26" s="88"/>
      <c r="J26" s="88"/>
      <c r="K26" s="88"/>
      <c r="L26" s="88"/>
      <c r="M26" s="96">
        <v>4.31</v>
      </c>
      <c r="N26" s="84"/>
      <c r="O26" s="114"/>
      <c r="P26" s="22"/>
    </row>
    <row r="27" s="21" customFormat="1" ht="22.5" spans="1:16">
      <c r="A27" s="91"/>
      <c r="B27" s="93"/>
      <c r="C27" s="94"/>
      <c r="D27" s="84" t="s">
        <v>268</v>
      </c>
      <c r="E27" s="84" t="s">
        <v>129</v>
      </c>
      <c r="F27" s="40">
        <v>4</v>
      </c>
      <c r="G27" s="96" t="s">
        <v>54</v>
      </c>
      <c r="H27" s="88" t="s">
        <v>123</v>
      </c>
      <c r="I27" s="88"/>
      <c r="J27" s="88"/>
      <c r="K27" s="88"/>
      <c r="L27" s="88"/>
      <c r="M27" s="96">
        <v>3.72</v>
      </c>
      <c r="N27" s="84"/>
      <c r="O27" s="114"/>
      <c r="P27" s="22"/>
    </row>
    <row r="28" s="21" customFormat="1" ht="12" spans="1:16">
      <c r="A28" s="97" t="s">
        <v>130</v>
      </c>
      <c r="B28" s="98"/>
      <c r="C28" s="98"/>
      <c r="D28" s="98"/>
      <c r="E28" s="98"/>
      <c r="F28" s="99">
        <f>SUM(F6:F27)</f>
        <v>100</v>
      </c>
      <c r="G28" s="100"/>
      <c r="H28" s="100"/>
      <c r="I28" s="100"/>
      <c r="J28" s="100"/>
      <c r="K28" s="100"/>
      <c r="L28" s="100"/>
      <c r="M28" s="115">
        <f>SUM(M6:M27)</f>
        <v>84.28</v>
      </c>
      <c r="N28" s="98"/>
      <c r="O28" s="116"/>
      <c r="P28" s="22"/>
    </row>
    <row r="29" s="20" customFormat="1" spans="6:16">
      <c r="F29" s="67"/>
      <c r="G29" s="24"/>
      <c r="H29" s="24"/>
      <c r="I29" s="24"/>
      <c r="J29" s="24"/>
      <c r="K29" s="24"/>
      <c r="L29" s="24"/>
      <c r="M29" s="117">
        <f>M28-M27-M26-M25</f>
        <v>71.83</v>
      </c>
      <c r="P29" s="22"/>
    </row>
    <row r="30" s="20" customFormat="1" spans="6:13">
      <c r="F30" s="67"/>
      <c r="G30" s="24"/>
      <c r="H30" s="24"/>
      <c r="I30" s="24"/>
      <c r="J30" s="24"/>
      <c r="K30" s="24"/>
      <c r="L30" s="24"/>
      <c r="M30" s="68"/>
    </row>
    <row r="31" s="20" customFormat="1" spans="6:13">
      <c r="F31" s="67"/>
      <c r="G31" s="101"/>
      <c r="H31" s="24"/>
      <c r="I31" s="24"/>
      <c r="J31" s="24"/>
      <c r="K31" s="24"/>
      <c r="L31" s="24"/>
      <c r="M31" s="68"/>
    </row>
  </sheetData>
  <mergeCells count="39">
    <mergeCell ref="A2:N2"/>
    <mergeCell ref="G3:L3"/>
    <mergeCell ref="H4:L4"/>
    <mergeCell ref="H10:L10"/>
    <mergeCell ref="H11:L11"/>
    <mergeCell ref="H18:L18"/>
    <mergeCell ref="H19:L19"/>
    <mergeCell ref="H25:L25"/>
    <mergeCell ref="H26:L26"/>
    <mergeCell ref="H27:L27"/>
    <mergeCell ref="A3:A5"/>
    <mergeCell ref="A6:A11"/>
    <mergeCell ref="A12:A17"/>
    <mergeCell ref="A18:A21"/>
    <mergeCell ref="A22:A27"/>
    <mergeCell ref="B3:B5"/>
    <mergeCell ref="B6:B9"/>
    <mergeCell ref="B10:B11"/>
    <mergeCell ref="B12:B14"/>
    <mergeCell ref="B15:B17"/>
    <mergeCell ref="B18:B21"/>
    <mergeCell ref="B22:B27"/>
    <mergeCell ref="C3:C5"/>
    <mergeCell ref="C6:C7"/>
    <mergeCell ref="C23:C24"/>
    <mergeCell ref="C25:C27"/>
    <mergeCell ref="D3:D5"/>
    <mergeCell ref="E3:E5"/>
    <mergeCell ref="F3:F5"/>
    <mergeCell ref="G4:G5"/>
    <mergeCell ref="M3:M5"/>
    <mergeCell ref="N3:N5"/>
    <mergeCell ref="N6:N24"/>
    <mergeCell ref="O3:O5"/>
    <mergeCell ref="O6:O24"/>
    <mergeCell ref="O25:O27"/>
    <mergeCell ref="P6:P9"/>
    <mergeCell ref="P10:P11"/>
    <mergeCell ref="P25:P29"/>
  </mergeCells>
  <printOptions horizontalCentered="1"/>
  <pageMargins left="0.354166666666667" right="0.354166666666667" top="0.472222222222222" bottom="0.236111111111111" header="0.354166666666667" footer="0.0784722222222222"/>
  <pageSetup paperSize="9" scale="77" orientation="landscape" horizontalDpi="600"/>
  <headerFooter>
    <oddFooter>&amp;C&amp;9第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L24"/>
  <sheetViews>
    <sheetView view="pageBreakPreview" zoomScaleNormal="100" workbookViewId="0">
      <pane ySplit="3" topLeftCell="A4" activePane="bottomLeft" state="frozen"/>
      <selection/>
      <selection pane="bottomLeft" activeCell="E8" sqref="E8"/>
    </sheetView>
  </sheetViews>
  <sheetFormatPr defaultColWidth="8.66666666666667" defaultRowHeight="15.75"/>
  <cols>
    <col min="1" max="1" width="5.58333333333333" style="61" customWidth="1"/>
    <col min="2" max="2" width="15.275" style="61" customWidth="1"/>
    <col min="3" max="3" width="7.83333333333333" style="61" customWidth="1"/>
    <col min="4" max="4" width="10" style="61" customWidth="1"/>
    <col min="5" max="5" width="25.35" style="61" customWidth="1"/>
    <col min="6" max="6" width="9.575" style="61" customWidth="1"/>
    <col min="7" max="7" width="14.65" style="61" customWidth="1"/>
    <col min="8" max="8" width="18.1166666666667" style="61" customWidth="1"/>
    <col min="9" max="9" width="16.7583333333333" style="61" customWidth="1"/>
    <col min="10" max="10" width="16.5916666666667" style="61" customWidth="1"/>
    <col min="11" max="11" width="24.775" style="61" customWidth="1"/>
    <col min="12" max="16384" width="8.66666666666667" style="61"/>
  </cols>
  <sheetData>
    <row r="1" ht="14.25" spans="1:1">
      <c r="A1" s="62" t="s">
        <v>269</v>
      </c>
    </row>
    <row r="2" ht="33" customHeight="1" spans="1:12">
      <c r="A2" s="63" t="s">
        <v>270</v>
      </c>
      <c r="B2" s="64"/>
      <c r="C2" s="64"/>
      <c r="D2" s="64"/>
      <c r="E2" s="64"/>
      <c r="F2" s="64"/>
      <c r="G2" s="64"/>
      <c r="H2" s="64"/>
      <c r="I2" s="64"/>
      <c r="J2" s="64"/>
      <c r="K2" s="64"/>
      <c r="L2" s="66"/>
    </row>
    <row r="3" s="60" customFormat="1" ht="30" customHeight="1" spans="1:11">
      <c r="A3" s="65" t="s">
        <v>271</v>
      </c>
      <c r="B3" s="65" t="s">
        <v>272</v>
      </c>
      <c r="C3" s="65" t="s">
        <v>273</v>
      </c>
      <c r="D3" s="65" t="s">
        <v>274</v>
      </c>
      <c r="E3" s="65" t="s">
        <v>275</v>
      </c>
      <c r="F3" s="65" t="s">
        <v>276</v>
      </c>
      <c r="G3" s="65" t="s">
        <v>277</v>
      </c>
      <c r="H3" s="65" t="s">
        <v>278</v>
      </c>
      <c r="I3" s="65" t="s">
        <v>279</v>
      </c>
      <c r="J3" s="65" t="s">
        <v>280</v>
      </c>
      <c r="K3" s="65" t="s">
        <v>281</v>
      </c>
    </row>
    <row r="4" ht="59.25" spans="1:11">
      <c r="A4" s="65" t="s">
        <v>282</v>
      </c>
      <c r="B4" s="31"/>
      <c r="C4" s="31"/>
      <c r="D4" s="31"/>
      <c r="E4" s="31" t="s">
        <v>283</v>
      </c>
      <c r="F4" s="31"/>
      <c r="G4" s="31" t="s">
        <v>284</v>
      </c>
      <c r="H4" s="31"/>
      <c r="I4" s="31"/>
      <c r="J4" s="31" t="s">
        <v>285</v>
      </c>
      <c r="K4" s="31" t="s">
        <v>286</v>
      </c>
    </row>
    <row r="5" ht="48" spans="1:11">
      <c r="A5" s="65" t="s">
        <v>287</v>
      </c>
      <c r="B5" s="31" t="s">
        <v>288</v>
      </c>
      <c r="C5" s="31"/>
      <c r="D5" s="31"/>
      <c r="E5" s="31"/>
      <c r="F5" s="31"/>
      <c r="G5" s="31" t="s">
        <v>289</v>
      </c>
      <c r="H5" s="31" t="s">
        <v>290</v>
      </c>
      <c r="I5" s="31"/>
      <c r="J5" s="31" t="s">
        <v>291</v>
      </c>
      <c r="K5" s="31"/>
    </row>
    <row r="6" ht="69.75" spans="1:11">
      <c r="A6" s="65" t="s">
        <v>292</v>
      </c>
      <c r="B6" s="31"/>
      <c r="C6" s="31"/>
      <c r="D6" s="31" t="s">
        <v>293</v>
      </c>
      <c r="E6" s="31"/>
      <c r="F6" s="31"/>
      <c r="G6" s="31"/>
      <c r="H6" s="31"/>
      <c r="I6" s="31"/>
      <c r="J6" s="31" t="s">
        <v>294</v>
      </c>
      <c r="K6" s="31" t="s">
        <v>295</v>
      </c>
    </row>
    <row r="7" ht="36" spans="1:11">
      <c r="A7" s="65" t="s">
        <v>296</v>
      </c>
      <c r="B7" s="31" t="s">
        <v>297</v>
      </c>
      <c r="C7" s="31"/>
      <c r="D7" s="31"/>
      <c r="E7" s="31"/>
      <c r="F7" s="31"/>
      <c r="G7" s="31" t="s">
        <v>298</v>
      </c>
      <c r="H7" s="31" t="s">
        <v>299</v>
      </c>
      <c r="I7" s="31"/>
      <c r="J7" s="31" t="s">
        <v>300</v>
      </c>
      <c r="K7" s="31"/>
    </row>
    <row r="8" ht="104.25" spans="1:11">
      <c r="A8" s="65" t="s">
        <v>301</v>
      </c>
      <c r="B8" s="31"/>
      <c r="C8" s="31"/>
      <c r="D8" s="31" t="s">
        <v>302</v>
      </c>
      <c r="E8" s="31"/>
      <c r="F8" s="31"/>
      <c r="G8" s="31"/>
      <c r="H8" s="31"/>
      <c r="I8" s="31"/>
      <c r="J8" s="31" t="s">
        <v>303</v>
      </c>
      <c r="K8" s="31" t="s">
        <v>304</v>
      </c>
    </row>
    <row r="9" ht="24" spans="1:11">
      <c r="A9" s="65" t="s">
        <v>305</v>
      </c>
      <c r="B9" s="31"/>
      <c r="C9" s="31"/>
      <c r="D9" s="31"/>
      <c r="E9" s="31"/>
      <c r="F9" s="31"/>
      <c r="G9" s="31"/>
      <c r="H9" s="31"/>
      <c r="I9" s="31"/>
      <c r="J9" s="31" t="s">
        <v>306</v>
      </c>
      <c r="K9" s="31"/>
    </row>
    <row r="10" ht="58.5" spans="1:11">
      <c r="A10" s="65" t="s">
        <v>307</v>
      </c>
      <c r="B10" s="31" t="s">
        <v>308</v>
      </c>
      <c r="C10" s="31"/>
      <c r="D10" s="31"/>
      <c r="E10" s="31"/>
      <c r="F10" s="31" t="s">
        <v>309</v>
      </c>
      <c r="G10" s="31" t="s">
        <v>310</v>
      </c>
      <c r="H10" s="55"/>
      <c r="I10" s="31"/>
      <c r="J10" s="31" t="s">
        <v>311</v>
      </c>
      <c r="K10" s="31"/>
    </row>
    <row r="11" ht="47.25" spans="1:11">
      <c r="A11" s="65" t="s">
        <v>312</v>
      </c>
      <c r="B11" s="31" t="s">
        <v>313</v>
      </c>
      <c r="C11" s="31"/>
      <c r="D11" s="31" t="s">
        <v>314</v>
      </c>
      <c r="E11" s="31"/>
      <c r="F11" s="31"/>
      <c r="G11" s="31"/>
      <c r="H11" s="31" t="s">
        <v>315</v>
      </c>
      <c r="I11" s="31"/>
      <c r="J11" s="31" t="s">
        <v>316</v>
      </c>
      <c r="K11" s="31"/>
    </row>
    <row r="12" ht="71.25" spans="1:11">
      <c r="A12" s="65" t="s">
        <v>317</v>
      </c>
      <c r="B12" s="31"/>
      <c r="C12" s="31"/>
      <c r="D12" s="31"/>
      <c r="E12" s="31"/>
      <c r="F12" s="31" t="s">
        <v>309</v>
      </c>
      <c r="G12" s="31"/>
      <c r="H12" s="31"/>
      <c r="I12" s="31"/>
      <c r="J12" s="31" t="s">
        <v>318</v>
      </c>
      <c r="K12" s="31" t="s">
        <v>319</v>
      </c>
    </row>
    <row r="13" ht="71.25" spans="1:11">
      <c r="A13" s="65" t="s">
        <v>320</v>
      </c>
      <c r="B13" s="31" t="s">
        <v>321</v>
      </c>
      <c r="C13" s="31"/>
      <c r="D13" s="31" t="s">
        <v>314</v>
      </c>
      <c r="E13" s="31"/>
      <c r="F13" s="31" t="s">
        <v>309</v>
      </c>
      <c r="G13" s="31" t="s">
        <v>322</v>
      </c>
      <c r="H13" s="31" t="s">
        <v>323</v>
      </c>
      <c r="I13" s="31"/>
      <c r="J13" s="31" t="s">
        <v>324</v>
      </c>
      <c r="K13" s="31"/>
    </row>
    <row r="14" ht="45.75" spans="1:11">
      <c r="A14" s="65" t="s">
        <v>325</v>
      </c>
      <c r="B14" s="31" t="s">
        <v>326</v>
      </c>
      <c r="C14" s="31"/>
      <c r="D14" s="31" t="s">
        <v>314</v>
      </c>
      <c r="E14" s="31"/>
      <c r="F14" s="31" t="s">
        <v>309</v>
      </c>
      <c r="G14" s="31" t="s">
        <v>327</v>
      </c>
      <c r="H14" s="31"/>
      <c r="I14" s="31"/>
      <c r="J14" s="31" t="s">
        <v>328</v>
      </c>
      <c r="K14" s="31"/>
    </row>
    <row r="15" ht="105.75" spans="1:11">
      <c r="A15" s="65" t="s">
        <v>329</v>
      </c>
      <c r="B15" s="31" t="s">
        <v>330</v>
      </c>
      <c r="C15" s="31" t="s">
        <v>331</v>
      </c>
      <c r="D15" s="31" t="s">
        <v>332</v>
      </c>
      <c r="E15" s="31" t="s">
        <v>333</v>
      </c>
      <c r="F15" s="31"/>
      <c r="G15" s="31" t="s">
        <v>334</v>
      </c>
      <c r="H15" s="31" t="s">
        <v>335</v>
      </c>
      <c r="I15" s="31" t="s">
        <v>336</v>
      </c>
      <c r="J15" s="31" t="s">
        <v>337</v>
      </c>
      <c r="K15" s="31" t="s">
        <v>338</v>
      </c>
    </row>
    <row r="16" ht="46.5" spans="1:11">
      <c r="A16" s="65" t="s">
        <v>339</v>
      </c>
      <c r="B16" s="31" t="s">
        <v>340</v>
      </c>
      <c r="C16" s="31" t="s">
        <v>331</v>
      </c>
      <c r="D16" s="31" t="s">
        <v>332</v>
      </c>
      <c r="E16" s="31" t="s">
        <v>341</v>
      </c>
      <c r="F16" s="31"/>
      <c r="G16" s="31"/>
      <c r="H16" s="31"/>
      <c r="I16" s="31"/>
      <c r="J16" s="31" t="s">
        <v>342</v>
      </c>
      <c r="K16" s="31"/>
    </row>
    <row r="17" ht="46.5" spans="1:11">
      <c r="A17" s="65" t="s">
        <v>343</v>
      </c>
      <c r="B17" s="31" t="s">
        <v>340</v>
      </c>
      <c r="C17" s="31" t="s">
        <v>331</v>
      </c>
      <c r="D17" s="31" t="s">
        <v>332</v>
      </c>
      <c r="E17" s="31" t="s">
        <v>341</v>
      </c>
      <c r="F17" s="31"/>
      <c r="G17" s="31"/>
      <c r="H17" s="31"/>
      <c r="I17" s="31"/>
      <c r="J17" s="31" t="s">
        <v>342</v>
      </c>
      <c r="K17" s="31"/>
    </row>
    <row r="18" ht="34.5" spans="1:11">
      <c r="A18" s="65" t="s">
        <v>344</v>
      </c>
      <c r="B18" s="31" t="s">
        <v>345</v>
      </c>
      <c r="C18" s="31" t="s">
        <v>346</v>
      </c>
      <c r="D18" s="31" t="s">
        <v>346</v>
      </c>
      <c r="E18" s="31"/>
      <c r="F18" s="31" t="s">
        <v>347</v>
      </c>
      <c r="G18" s="31" t="s">
        <v>348</v>
      </c>
      <c r="H18" s="31"/>
      <c r="I18" s="31"/>
      <c r="J18" s="31"/>
      <c r="K18" s="31"/>
    </row>
    <row r="19" ht="34.5" spans="1:11">
      <c r="A19" s="65" t="s">
        <v>349</v>
      </c>
      <c r="B19" s="31" t="s">
        <v>350</v>
      </c>
      <c r="C19" s="31" t="s">
        <v>346</v>
      </c>
      <c r="D19" s="31" t="s">
        <v>346</v>
      </c>
      <c r="E19" s="31"/>
      <c r="F19" s="31" t="s">
        <v>347</v>
      </c>
      <c r="G19" s="31"/>
      <c r="H19" s="31"/>
      <c r="I19" s="31"/>
      <c r="J19" s="31"/>
      <c r="K19" s="31"/>
    </row>
    <row r="20" ht="47.25" spans="1:11">
      <c r="A20" s="65" t="s">
        <v>351</v>
      </c>
      <c r="B20" s="31"/>
      <c r="C20" s="31"/>
      <c r="D20" s="31"/>
      <c r="E20" s="31"/>
      <c r="F20" s="31"/>
      <c r="G20" s="31"/>
      <c r="H20" s="31" t="s">
        <v>352</v>
      </c>
      <c r="I20" s="31" t="s">
        <v>352</v>
      </c>
      <c r="J20" s="31" t="s">
        <v>353</v>
      </c>
      <c r="K20" s="31" t="s">
        <v>354</v>
      </c>
    </row>
    <row r="21" ht="48" spans="1:11">
      <c r="A21" s="65" t="s">
        <v>355</v>
      </c>
      <c r="B21" s="31"/>
      <c r="C21" s="31"/>
      <c r="D21" s="31"/>
      <c r="E21" s="31"/>
      <c r="F21" s="31"/>
      <c r="G21" s="31"/>
      <c r="H21" s="31"/>
      <c r="I21" s="31"/>
      <c r="J21" s="31" t="s">
        <v>356</v>
      </c>
      <c r="K21" s="31"/>
    </row>
    <row r="22" ht="59.25" spans="1:11">
      <c r="A22" s="65" t="s">
        <v>357</v>
      </c>
      <c r="B22" s="31"/>
      <c r="C22" s="31"/>
      <c r="D22" s="31"/>
      <c r="E22" s="31"/>
      <c r="F22" s="31"/>
      <c r="G22" s="31"/>
      <c r="H22" s="31" t="s">
        <v>358</v>
      </c>
      <c r="I22" s="31"/>
      <c r="J22" s="31" t="s">
        <v>359</v>
      </c>
      <c r="K22" s="31"/>
    </row>
    <row r="23" ht="34.5" spans="1:11">
      <c r="A23" s="65" t="s">
        <v>360</v>
      </c>
      <c r="B23" s="31"/>
      <c r="C23" s="31"/>
      <c r="D23" s="31"/>
      <c r="E23" s="31"/>
      <c r="F23" s="31" t="s">
        <v>347</v>
      </c>
      <c r="G23" s="31"/>
      <c r="H23" s="31"/>
      <c r="I23" s="31"/>
      <c r="J23" s="31"/>
      <c r="K23" s="31"/>
    </row>
    <row r="24" ht="46.5" spans="1:11">
      <c r="A24" s="65" t="s">
        <v>361</v>
      </c>
      <c r="B24" s="31" t="s">
        <v>362</v>
      </c>
      <c r="C24" s="31"/>
      <c r="D24" s="31"/>
      <c r="E24" s="31"/>
      <c r="F24" s="31"/>
      <c r="G24" s="31"/>
      <c r="H24" s="31"/>
      <c r="I24" s="31"/>
      <c r="J24" s="31"/>
      <c r="K24" s="31" t="s">
        <v>363</v>
      </c>
    </row>
  </sheetData>
  <mergeCells count="1">
    <mergeCell ref="A2:K2"/>
  </mergeCells>
  <printOptions horizontalCentered="1"/>
  <pageMargins left="0.236111111111111" right="0.196527777777778" top="0.826388888888889" bottom="0.236111111111111" header="0.275" footer="0.0784722222222222"/>
  <pageSetup paperSize="9" scale="73" orientation="landscape" horizontalDpi="600"/>
  <headerFooter>
    <oddFooter>&amp;C&amp;9第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H28"/>
  <sheetViews>
    <sheetView workbookViewId="0">
      <pane xSplit="4" ySplit="5" topLeftCell="E9" activePane="bottomRight" state="frozen"/>
      <selection/>
      <selection pane="topRight"/>
      <selection pane="bottomLeft"/>
      <selection pane="bottomRight" activeCell="R9" sqref="R9"/>
    </sheetView>
  </sheetViews>
  <sheetFormatPr defaultColWidth="9" defaultRowHeight="15.75"/>
  <cols>
    <col min="1" max="1" width="7.28333333333333" style="20" customWidth="1"/>
    <col min="2" max="2" width="8.6" style="20" customWidth="1"/>
    <col min="3" max="3" width="35.125" style="20" hidden="1" customWidth="1"/>
    <col min="4" max="4" width="3.325" style="23" customWidth="1"/>
    <col min="5" max="10" width="5.875" style="24" customWidth="1"/>
    <col min="11" max="11" width="4.5" style="24" customWidth="1"/>
    <col min="12" max="12" width="6" style="24" customWidth="1"/>
    <col min="13" max="13" width="5.25" style="20" customWidth="1"/>
    <col min="14" max="14" width="10.4833333333333" style="20" customWidth="1"/>
    <col min="15" max="15" width="4.36666666666667" style="20" customWidth="1"/>
    <col min="16" max="16" width="7.775" style="20" customWidth="1"/>
    <col min="17" max="17" width="5.08333333333333" style="20" customWidth="1"/>
    <col min="18" max="18" width="9.575" style="20" customWidth="1"/>
    <col min="19" max="19" width="4.45833333333333" style="20" customWidth="1"/>
    <col min="20" max="20" width="5.08333333333333" style="20" customWidth="1"/>
    <col min="21" max="21" width="4.16666666666667" style="20" customWidth="1"/>
    <col min="22" max="22" width="7.61666666666667" style="20" customWidth="1"/>
    <col min="23" max="23" width="4.1" style="20" customWidth="1"/>
    <col min="24" max="24" width="12.3916666666667" style="20" customWidth="1"/>
    <col min="25" max="25" width="6.19166666666667" style="20" customWidth="1"/>
    <col min="26" max="26" width="5.83333333333333" style="20" customWidth="1"/>
    <col min="27" max="27" width="4.34166666666667" style="20" customWidth="1"/>
    <col min="28" max="28" width="8.625" style="20" customWidth="1"/>
    <col min="29" max="29" width="5.08333333333333" style="20" customWidth="1"/>
    <col min="30" max="30" width="6.91666666666667" style="20" customWidth="1"/>
    <col min="31" max="31" width="5.08333333333333" style="20" customWidth="1"/>
    <col min="32" max="32" width="9.44166666666667" style="20" customWidth="1"/>
    <col min="33" max="33" width="4.36666666666667" style="20" customWidth="1"/>
    <col min="34" max="34" width="9.675" style="20" customWidth="1"/>
    <col min="35" max="35" width="5.08333333333333" style="20" customWidth="1"/>
    <col min="36" max="36" width="7.10833333333333" style="20" customWidth="1"/>
    <col min="37" max="37" width="6.21666666666667" style="20" customWidth="1"/>
    <col min="38" max="38" width="10.1833333333333" style="20" customWidth="1"/>
    <col min="39" max="39" width="5.06666666666667" style="20" customWidth="1"/>
    <col min="40" max="40" width="8.2" style="20" customWidth="1"/>
    <col min="41" max="41" width="4.51666666666667" style="20" customWidth="1"/>
    <col min="42" max="42" width="8.00833333333333" style="20" customWidth="1"/>
    <col min="43" max="43" width="4.79166666666667" style="20" customWidth="1"/>
    <col min="44" max="44" width="6.65833333333333" style="20" customWidth="1"/>
    <col min="45" max="45" width="5.08333333333333" style="20" customWidth="1"/>
    <col min="46" max="46" width="7.175" style="20" customWidth="1"/>
    <col min="47" max="47" width="5.08333333333333" style="20" customWidth="1"/>
    <col min="48" max="48" width="9.99166666666667" style="20" customWidth="1"/>
    <col min="49" max="49" width="5.08333333333333" style="20" customWidth="1"/>
    <col min="50" max="50" width="6.88333333333333" style="20" customWidth="1"/>
    <col min="51" max="51" width="5.25" style="20" customWidth="1"/>
    <col min="52" max="52" width="11.2166666666667" style="20" customWidth="1"/>
    <col min="53" max="56" width="5.08333333333333" style="20" customWidth="1"/>
    <col min="57" max="57" width="4.375" style="20" customWidth="1"/>
    <col min="58" max="58" width="6.55" style="20" customWidth="1"/>
    <col min="59" max="59" width="4.1" style="20" customWidth="1"/>
    <col min="60" max="60" width="5.06666666666667" style="20" customWidth="1"/>
    <col min="61" max="16384" width="9" style="20"/>
  </cols>
  <sheetData>
    <row r="1" s="20" customFormat="1" spans="4:12">
      <c r="D1" s="23"/>
      <c r="E1" s="24"/>
      <c r="F1" s="24"/>
      <c r="G1" s="24"/>
      <c r="H1" s="24"/>
      <c r="I1" s="24"/>
      <c r="J1" s="24"/>
      <c r="K1" s="24"/>
      <c r="L1" s="24"/>
    </row>
    <row r="2" s="20" customFormat="1" ht="22.5" spans="1:60">
      <c r="A2" s="25" t="s">
        <v>364</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row>
    <row r="3" s="21" customFormat="1" ht="12" spans="1:60">
      <c r="A3" s="26" t="s">
        <v>4</v>
      </c>
      <c r="B3" s="26" t="s">
        <v>5</v>
      </c>
      <c r="C3" s="26" t="s">
        <v>6</v>
      </c>
      <c r="D3" s="27" t="s">
        <v>7</v>
      </c>
      <c r="E3" s="27" t="s">
        <v>8</v>
      </c>
      <c r="F3" s="27"/>
      <c r="G3" s="27"/>
      <c r="H3" s="27"/>
      <c r="I3" s="27"/>
      <c r="J3" s="27"/>
      <c r="K3" s="46" t="s">
        <v>365</v>
      </c>
      <c r="L3" s="46" t="s">
        <v>366</v>
      </c>
      <c r="M3" s="47" t="s">
        <v>173</v>
      </c>
      <c r="N3" s="48"/>
      <c r="O3" s="47" t="s">
        <v>367</v>
      </c>
      <c r="P3" s="48"/>
      <c r="Q3" s="47" t="s">
        <v>368</v>
      </c>
      <c r="R3" s="48"/>
      <c r="S3" s="47" t="s">
        <v>369</v>
      </c>
      <c r="T3" s="48"/>
      <c r="U3" s="47" t="s">
        <v>370</v>
      </c>
      <c r="V3" s="48"/>
      <c r="W3" s="47" t="s">
        <v>371</v>
      </c>
      <c r="X3" s="48"/>
      <c r="Y3" s="47" t="s">
        <v>372</v>
      </c>
      <c r="Z3" s="48"/>
      <c r="AA3" s="47" t="s">
        <v>373</v>
      </c>
      <c r="AB3" s="48"/>
      <c r="AC3" s="47" t="s">
        <v>374</v>
      </c>
      <c r="AD3" s="48"/>
      <c r="AE3" s="47" t="s">
        <v>375</v>
      </c>
      <c r="AF3" s="48"/>
      <c r="AG3" s="47" t="s">
        <v>376</v>
      </c>
      <c r="AH3" s="48"/>
      <c r="AI3" s="47" t="s">
        <v>377</v>
      </c>
      <c r="AJ3" s="48"/>
      <c r="AK3" s="47" t="s">
        <v>378</v>
      </c>
      <c r="AL3" s="48"/>
      <c r="AM3" s="47" t="s">
        <v>379</v>
      </c>
      <c r="AN3" s="48"/>
      <c r="AO3" s="47" t="s">
        <v>380</v>
      </c>
      <c r="AP3" s="48"/>
      <c r="AQ3" s="47" t="s">
        <v>381</v>
      </c>
      <c r="AR3" s="48"/>
      <c r="AS3" s="47" t="s">
        <v>382</v>
      </c>
      <c r="AT3" s="48"/>
      <c r="AU3" s="47" t="s">
        <v>383</v>
      </c>
      <c r="AV3" s="48"/>
      <c r="AW3" s="47" t="s">
        <v>384</v>
      </c>
      <c r="AX3" s="48"/>
      <c r="AY3" s="47" t="s">
        <v>385</v>
      </c>
      <c r="AZ3" s="48"/>
      <c r="BA3" s="47" t="s">
        <v>386</v>
      </c>
      <c r="BB3" s="48"/>
      <c r="BC3" s="47" t="s">
        <v>387</v>
      </c>
      <c r="BD3" s="48"/>
      <c r="BE3" s="56" t="s">
        <v>143</v>
      </c>
      <c r="BF3" s="57"/>
      <c r="BG3" s="56" t="s">
        <v>164</v>
      </c>
      <c r="BH3" s="57"/>
    </row>
    <row r="4" s="21" customFormat="1" ht="12" spans="1:60">
      <c r="A4" s="26"/>
      <c r="B4" s="26"/>
      <c r="C4" s="26"/>
      <c r="D4" s="27"/>
      <c r="E4" s="27" t="s">
        <v>12</v>
      </c>
      <c r="F4" s="27" t="s">
        <v>13</v>
      </c>
      <c r="G4" s="27"/>
      <c r="H4" s="27"/>
      <c r="I4" s="27"/>
      <c r="J4" s="27"/>
      <c r="K4" s="49"/>
      <c r="L4" s="46"/>
      <c r="M4" s="50"/>
      <c r="N4" s="51"/>
      <c r="O4" s="50"/>
      <c r="P4" s="51"/>
      <c r="Q4" s="50"/>
      <c r="R4" s="51"/>
      <c r="S4" s="50"/>
      <c r="T4" s="51"/>
      <c r="U4" s="50"/>
      <c r="V4" s="51"/>
      <c r="W4" s="50"/>
      <c r="X4" s="51"/>
      <c r="Y4" s="50"/>
      <c r="Z4" s="51"/>
      <c r="AA4" s="50"/>
      <c r="AB4" s="51"/>
      <c r="AC4" s="50"/>
      <c r="AD4" s="51"/>
      <c r="AE4" s="50"/>
      <c r="AF4" s="51"/>
      <c r="AG4" s="50"/>
      <c r="AH4" s="51"/>
      <c r="AI4" s="50"/>
      <c r="AJ4" s="51"/>
      <c r="AK4" s="50"/>
      <c r="AL4" s="51"/>
      <c r="AM4" s="50"/>
      <c r="AN4" s="51"/>
      <c r="AO4" s="50"/>
      <c r="AP4" s="51"/>
      <c r="AQ4" s="50"/>
      <c r="AR4" s="51"/>
      <c r="AS4" s="50"/>
      <c r="AT4" s="51"/>
      <c r="AU4" s="50"/>
      <c r="AV4" s="51"/>
      <c r="AW4" s="50"/>
      <c r="AX4" s="51"/>
      <c r="AY4" s="50"/>
      <c r="AZ4" s="51"/>
      <c r="BA4" s="50"/>
      <c r="BB4" s="51"/>
      <c r="BC4" s="50"/>
      <c r="BD4" s="51"/>
      <c r="BE4" s="58"/>
      <c r="BF4" s="59"/>
      <c r="BG4" s="58"/>
      <c r="BH4" s="59"/>
    </row>
    <row r="5" s="22" customFormat="1" ht="22.5" spans="1:60">
      <c r="A5" s="26"/>
      <c r="B5" s="26"/>
      <c r="C5" s="26"/>
      <c r="D5" s="27"/>
      <c r="E5" s="27"/>
      <c r="F5" s="28">
        <v>0</v>
      </c>
      <c r="G5" s="29">
        <v>0.3</v>
      </c>
      <c r="H5" s="30">
        <v>0.6</v>
      </c>
      <c r="I5" s="30">
        <v>0.8</v>
      </c>
      <c r="J5" s="30">
        <v>1</v>
      </c>
      <c r="K5" s="49"/>
      <c r="L5" s="52"/>
      <c r="M5" s="53" t="s">
        <v>388</v>
      </c>
      <c r="N5" s="54" t="s">
        <v>389</v>
      </c>
      <c r="O5" s="53" t="s">
        <v>388</v>
      </c>
      <c r="P5" s="54" t="s">
        <v>389</v>
      </c>
      <c r="Q5" s="53" t="s">
        <v>388</v>
      </c>
      <c r="R5" s="54" t="s">
        <v>389</v>
      </c>
      <c r="S5" s="53" t="s">
        <v>388</v>
      </c>
      <c r="T5" s="54" t="s">
        <v>389</v>
      </c>
      <c r="U5" s="53" t="s">
        <v>388</v>
      </c>
      <c r="V5" s="54" t="s">
        <v>389</v>
      </c>
      <c r="W5" s="53" t="s">
        <v>388</v>
      </c>
      <c r="X5" s="54" t="s">
        <v>389</v>
      </c>
      <c r="Y5" s="53" t="s">
        <v>388</v>
      </c>
      <c r="Z5" s="54" t="s">
        <v>389</v>
      </c>
      <c r="AA5" s="53" t="s">
        <v>388</v>
      </c>
      <c r="AB5" s="54" t="s">
        <v>389</v>
      </c>
      <c r="AC5" s="53" t="s">
        <v>388</v>
      </c>
      <c r="AD5" s="54" t="s">
        <v>389</v>
      </c>
      <c r="AE5" s="53" t="s">
        <v>388</v>
      </c>
      <c r="AF5" s="54" t="s">
        <v>389</v>
      </c>
      <c r="AG5" s="53" t="s">
        <v>388</v>
      </c>
      <c r="AH5" s="54" t="s">
        <v>389</v>
      </c>
      <c r="AI5" s="53" t="s">
        <v>388</v>
      </c>
      <c r="AJ5" s="54" t="s">
        <v>389</v>
      </c>
      <c r="AK5" s="53" t="s">
        <v>388</v>
      </c>
      <c r="AL5" s="54" t="s">
        <v>389</v>
      </c>
      <c r="AM5" s="53" t="s">
        <v>388</v>
      </c>
      <c r="AN5" s="54" t="s">
        <v>389</v>
      </c>
      <c r="AO5" s="53" t="s">
        <v>388</v>
      </c>
      <c r="AP5" s="54" t="s">
        <v>389</v>
      </c>
      <c r="AQ5" s="53" t="s">
        <v>388</v>
      </c>
      <c r="AR5" s="54" t="s">
        <v>389</v>
      </c>
      <c r="AS5" s="53" t="s">
        <v>388</v>
      </c>
      <c r="AT5" s="54" t="s">
        <v>389</v>
      </c>
      <c r="AU5" s="53" t="s">
        <v>388</v>
      </c>
      <c r="AV5" s="54" t="s">
        <v>389</v>
      </c>
      <c r="AW5" s="53" t="s">
        <v>388</v>
      </c>
      <c r="AX5" s="54" t="s">
        <v>389</v>
      </c>
      <c r="AY5" s="53" t="s">
        <v>388</v>
      </c>
      <c r="AZ5" s="54" t="s">
        <v>389</v>
      </c>
      <c r="BA5" s="53" t="s">
        <v>388</v>
      </c>
      <c r="BB5" s="54" t="s">
        <v>389</v>
      </c>
      <c r="BC5" s="53" t="s">
        <v>388</v>
      </c>
      <c r="BD5" s="54" t="s">
        <v>389</v>
      </c>
      <c r="BE5" s="53" t="s">
        <v>388</v>
      </c>
      <c r="BF5" s="54" t="s">
        <v>389</v>
      </c>
      <c r="BG5" s="53" t="s">
        <v>388</v>
      </c>
      <c r="BH5" s="54" t="s">
        <v>389</v>
      </c>
    </row>
    <row r="6" s="21" customFormat="1" ht="22.5" spans="1:60">
      <c r="A6" s="31" t="s">
        <v>16</v>
      </c>
      <c r="B6" s="31"/>
      <c r="C6" s="31" t="s">
        <v>17</v>
      </c>
      <c r="D6" s="32">
        <v>3</v>
      </c>
      <c r="E6" s="33" t="s">
        <v>18</v>
      </c>
      <c r="F6" s="33" t="s">
        <v>19</v>
      </c>
      <c r="G6" s="33"/>
      <c r="H6" s="33" t="s">
        <v>20</v>
      </c>
      <c r="I6" s="33"/>
      <c r="J6" s="33" t="s">
        <v>21</v>
      </c>
      <c r="K6" s="45">
        <f t="shared" ref="K6:K17" si="0">L6/24</f>
        <v>3</v>
      </c>
      <c r="L6" s="45">
        <f t="shared" ref="L6:L17" si="1">SUM(M6:BH6)</f>
        <v>72</v>
      </c>
      <c r="M6" s="31">
        <v>3</v>
      </c>
      <c r="N6" s="31"/>
      <c r="O6" s="31">
        <v>3</v>
      </c>
      <c r="P6" s="31"/>
      <c r="Q6" s="31">
        <v>3</v>
      </c>
      <c r="R6" s="31"/>
      <c r="S6" s="31">
        <v>3</v>
      </c>
      <c r="T6" s="31"/>
      <c r="U6" s="31">
        <v>3</v>
      </c>
      <c r="V6" s="31"/>
      <c r="W6" s="31">
        <v>3</v>
      </c>
      <c r="X6" s="31"/>
      <c r="Y6" s="31">
        <v>3</v>
      </c>
      <c r="Z6" s="31"/>
      <c r="AA6" s="31">
        <v>3</v>
      </c>
      <c r="AB6" s="31"/>
      <c r="AC6" s="31">
        <v>3</v>
      </c>
      <c r="AD6" s="31"/>
      <c r="AE6" s="31">
        <v>3</v>
      </c>
      <c r="AF6" s="31"/>
      <c r="AG6" s="31">
        <v>3</v>
      </c>
      <c r="AH6" s="31"/>
      <c r="AI6" s="31">
        <v>3</v>
      </c>
      <c r="AJ6" s="31"/>
      <c r="AK6" s="31">
        <v>3</v>
      </c>
      <c r="AL6" s="31"/>
      <c r="AM6" s="31">
        <v>3</v>
      </c>
      <c r="AN6" s="31"/>
      <c r="AO6" s="31">
        <v>3</v>
      </c>
      <c r="AP6" s="31"/>
      <c r="AQ6" s="31">
        <v>3</v>
      </c>
      <c r="AR6" s="31"/>
      <c r="AS6" s="31">
        <v>3</v>
      </c>
      <c r="AT6" s="31"/>
      <c r="AU6" s="31">
        <v>3</v>
      </c>
      <c r="AV6" s="31"/>
      <c r="AW6" s="31">
        <v>3</v>
      </c>
      <c r="AX6" s="31"/>
      <c r="AY6" s="31">
        <v>3</v>
      </c>
      <c r="AZ6" s="31"/>
      <c r="BA6" s="31">
        <v>3</v>
      </c>
      <c r="BB6" s="31"/>
      <c r="BC6" s="31">
        <v>3</v>
      </c>
      <c r="BD6" s="31"/>
      <c r="BE6" s="31">
        <v>3</v>
      </c>
      <c r="BF6" s="31"/>
      <c r="BG6" s="31">
        <v>3</v>
      </c>
      <c r="BH6" s="31"/>
    </row>
    <row r="7" s="21" customFormat="1" ht="138.75" spans="1:60">
      <c r="A7" s="31" t="s">
        <v>25</v>
      </c>
      <c r="B7" s="31"/>
      <c r="C7" s="31" t="s">
        <v>26</v>
      </c>
      <c r="D7" s="32">
        <v>3</v>
      </c>
      <c r="E7" s="33" t="s">
        <v>18</v>
      </c>
      <c r="F7" s="33" t="s">
        <v>27</v>
      </c>
      <c r="G7" s="33"/>
      <c r="H7" s="33" t="s">
        <v>28</v>
      </c>
      <c r="I7" s="33"/>
      <c r="J7" s="33" t="s">
        <v>29</v>
      </c>
      <c r="K7" s="45">
        <f t="shared" si="0"/>
        <v>2.1</v>
      </c>
      <c r="L7" s="45">
        <f t="shared" si="1"/>
        <v>50.4</v>
      </c>
      <c r="M7" s="31">
        <v>3</v>
      </c>
      <c r="N7" s="31"/>
      <c r="O7" s="31">
        <v>1.8</v>
      </c>
      <c r="P7" s="31" t="s">
        <v>144</v>
      </c>
      <c r="Q7" s="31">
        <v>3</v>
      </c>
      <c r="R7" s="31"/>
      <c r="S7" s="31">
        <v>3</v>
      </c>
      <c r="T7" s="31"/>
      <c r="U7" s="31">
        <v>1.8</v>
      </c>
      <c r="V7" s="37" t="s">
        <v>390</v>
      </c>
      <c r="W7" s="31">
        <v>3</v>
      </c>
      <c r="X7" s="31"/>
      <c r="Y7" s="31">
        <v>3</v>
      </c>
      <c r="Z7" s="31"/>
      <c r="AA7" s="31">
        <v>0</v>
      </c>
      <c r="AB7" s="37" t="s">
        <v>391</v>
      </c>
      <c r="AC7" s="31">
        <v>0</v>
      </c>
      <c r="AD7" s="31" t="s">
        <v>146</v>
      </c>
      <c r="AE7" s="31">
        <v>3</v>
      </c>
      <c r="AF7" s="31"/>
      <c r="AG7" s="31">
        <v>1.8</v>
      </c>
      <c r="AH7" s="31" t="s">
        <v>147</v>
      </c>
      <c r="AI7" s="31">
        <v>0</v>
      </c>
      <c r="AJ7" s="31" t="s">
        <v>148</v>
      </c>
      <c r="AK7" s="31">
        <v>0</v>
      </c>
      <c r="AL7" s="31" t="s">
        <v>149</v>
      </c>
      <c r="AM7" s="31">
        <v>1.8</v>
      </c>
      <c r="AN7" s="31" t="s">
        <v>150</v>
      </c>
      <c r="AO7" s="31">
        <v>1.8</v>
      </c>
      <c r="AP7" s="31" t="s">
        <v>150</v>
      </c>
      <c r="AQ7" s="31">
        <v>1.8</v>
      </c>
      <c r="AR7" s="31" t="s">
        <v>151</v>
      </c>
      <c r="AS7" s="31">
        <v>1.8</v>
      </c>
      <c r="AT7" s="37" t="s">
        <v>152</v>
      </c>
      <c r="AU7" s="31">
        <v>3</v>
      </c>
      <c r="AV7" s="31"/>
      <c r="AW7" s="31">
        <v>3</v>
      </c>
      <c r="AX7" s="31"/>
      <c r="AY7" s="31">
        <v>3</v>
      </c>
      <c r="AZ7" s="31"/>
      <c r="BA7" s="31">
        <v>3</v>
      </c>
      <c r="BB7" s="31"/>
      <c r="BC7" s="31">
        <v>3</v>
      </c>
      <c r="BD7" s="31"/>
      <c r="BE7" s="31">
        <v>1.8</v>
      </c>
      <c r="BF7" s="31" t="s">
        <v>153</v>
      </c>
      <c r="BG7" s="31">
        <v>3</v>
      </c>
      <c r="BH7" s="31"/>
    </row>
    <row r="8" s="21" customFormat="1" ht="33.75" spans="1:60">
      <c r="A8" s="31" t="s">
        <v>31</v>
      </c>
      <c r="B8" s="31"/>
      <c r="C8" s="31" t="s">
        <v>32</v>
      </c>
      <c r="D8" s="32">
        <v>3</v>
      </c>
      <c r="E8" s="33" t="s">
        <v>18</v>
      </c>
      <c r="F8" s="33" t="s">
        <v>33</v>
      </c>
      <c r="G8" s="33"/>
      <c r="H8" s="33" t="s">
        <v>34</v>
      </c>
      <c r="I8" s="33"/>
      <c r="J8" s="33" t="s">
        <v>35</v>
      </c>
      <c r="K8" s="45">
        <f t="shared" si="0"/>
        <v>2.375</v>
      </c>
      <c r="L8" s="45">
        <f t="shared" si="1"/>
        <v>57</v>
      </c>
      <c r="M8" s="31">
        <v>3</v>
      </c>
      <c r="N8" s="31"/>
      <c r="O8" s="31">
        <v>3</v>
      </c>
      <c r="P8" s="31"/>
      <c r="Q8" s="31">
        <v>3</v>
      </c>
      <c r="R8" s="31"/>
      <c r="S8" s="31">
        <v>3</v>
      </c>
      <c r="T8" s="31"/>
      <c r="U8" s="31">
        <v>3</v>
      </c>
      <c r="V8" s="31"/>
      <c r="W8" s="31">
        <v>3</v>
      </c>
      <c r="X8" s="31"/>
      <c r="Y8" s="31">
        <v>3</v>
      </c>
      <c r="Z8" s="31"/>
      <c r="AA8" s="31">
        <v>3</v>
      </c>
      <c r="AB8" s="31"/>
      <c r="AC8" s="31">
        <v>3</v>
      </c>
      <c r="AD8" s="31"/>
      <c r="AE8" s="31">
        <v>3</v>
      </c>
      <c r="AF8" s="31"/>
      <c r="AG8" s="31">
        <v>3</v>
      </c>
      <c r="AH8" s="31"/>
      <c r="AI8" s="31">
        <v>3</v>
      </c>
      <c r="AJ8" s="31"/>
      <c r="AK8" s="31">
        <v>0</v>
      </c>
      <c r="AL8" s="31" t="s">
        <v>154</v>
      </c>
      <c r="AM8" s="31">
        <v>0</v>
      </c>
      <c r="AN8" s="31" t="s">
        <v>154</v>
      </c>
      <c r="AO8" s="31">
        <v>0</v>
      </c>
      <c r="AP8" s="31" t="s">
        <v>154</v>
      </c>
      <c r="AQ8" s="31">
        <v>0</v>
      </c>
      <c r="AR8" s="31" t="s">
        <v>155</v>
      </c>
      <c r="AS8" s="31">
        <v>0</v>
      </c>
      <c r="AT8" s="31" t="s">
        <v>155</v>
      </c>
      <c r="AU8" s="31">
        <v>3</v>
      </c>
      <c r="AV8" s="31"/>
      <c r="AW8" s="31">
        <v>3</v>
      </c>
      <c r="AX8" s="31"/>
      <c r="AY8" s="31">
        <v>3</v>
      </c>
      <c r="AZ8" s="31"/>
      <c r="BA8" s="31">
        <v>3</v>
      </c>
      <c r="BB8" s="31"/>
      <c r="BC8" s="31">
        <v>3</v>
      </c>
      <c r="BD8" s="31"/>
      <c r="BE8" s="31">
        <v>3</v>
      </c>
      <c r="BF8" s="31"/>
      <c r="BG8" s="31">
        <v>3</v>
      </c>
      <c r="BH8" s="31"/>
    </row>
    <row r="9" s="21" customFormat="1" ht="45" spans="1:60">
      <c r="A9" s="31" t="s">
        <v>36</v>
      </c>
      <c r="B9" s="31"/>
      <c r="C9" s="31" t="s">
        <v>37</v>
      </c>
      <c r="D9" s="32">
        <v>3</v>
      </c>
      <c r="E9" s="33" t="s">
        <v>18</v>
      </c>
      <c r="F9" s="33" t="s">
        <v>38</v>
      </c>
      <c r="G9" s="33"/>
      <c r="H9" s="33" t="s">
        <v>39</v>
      </c>
      <c r="I9" s="33"/>
      <c r="J9" s="33" t="s">
        <v>40</v>
      </c>
      <c r="K9" s="45">
        <f t="shared" si="0"/>
        <v>2.125</v>
      </c>
      <c r="L9" s="45">
        <f t="shared" si="1"/>
        <v>51</v>
      </c>
      <c r="M9" s="31">
        <v>3</v>
      </c>
      <c r="N9" s="31"/>
      <c r="O9" s="31">
        <v>3</v>
      </c>
      <c r="P9" s="31"/>
      <c r="Q9" s="31">
        <v>1.8</v>
      </c>
      <c r="R9" s="37" t="s">
        <v>392</v>
      </c>
      <c r="S9" s="31">
        <v>3</v>
      </c>
      <c r="T9" s="31"/>
      <c r="U9" s="31">
        <v>3</v>
      </c>
      <c r="V9" s="31"/>
      <c r="W9" s="31">
        <v>1.8</v>
      </c>
      <c r="X9" s="31" t="s">
        <v>159</v>
      </c>
      <c r="Y9" s="31">
        <v>3</v>
      </c>
      <c r="Z9" s="31"/>
      <c r="AA9" s="31">
        <v>3</v>
      </c>
      <c r="AB9" s="31"/>
      <c r="AC9" s="31">
        <v>1.8</v>
      </c>
      <c r="AD9" s="31" t="s">
        <v>160</v>
      </c>
      <c r="AE9" s="31">
        <v>3</v>
      </c>
      <c r="AF9" s="31"/>
      <c r="AG9" s="31">
        <v>1.8</v>
      </c>
      <c r="AH9" s="31" t="s">
        <v>160</v>
      </c>
      <c r="AI9" s="31">
        <v>1.8</v>
      </c>
      <c r="AJ9" s="31" t="s">
        <v>160</v>
      </c>
      <c r="AK9" s="31">
        <v>0</v>
      </c>
      <c r="AL9" s="31" t="s">
        <v>161</v>
      </c>
      <c r="AM9" s="31">
        <v>0</v>
      </c>
      <c r="AN9" s="31" t="s">
        <v>161</v>
      </c>
      <c r="AO9" s="31">
        <v>0</v>
      </c>
      <c r="AP9" s="31" t="s">
        <v>161</v>
      </c>
      <c r="AQ9" s="31">
        <v>0</v>
      </c>
      <c r="AR9" s="31" t="s">
        <v>155</v>
      </c>
      <c r="AS9" s="31">
        <v>0</v>
      </c>
      <c r="AT9" s="31" t="s">
        <v>155</v>
      </c>
      <c r="AU9" s="31">
        <v>3</v>
      </c>
      <c r="AV9" s="31"/>
      <c r="AW9" s="31">
        <v>3</v>
      </c>
      <c r="AX9" s="31"/>
      <c r="AY9" s="31">
        <v>3</v>
      </c>
      <c r="AZ9" s="31"/>
      <c r="BA9" s="31">
        <v>3</v>
      </c>
      <c r="BB9" s="31"/>
      <c r="BC9" s="31">
        <v>3</v>
      </c>
      <c r="BD9" s="31"/>
      <c r="BE9" s="31">
        <v>3</v>
      </c>
      <c r="BF9" s="31"/>
      <c r="BG9" s="31">
        <v>3</v>
      </c>
      <c r="BH9" s="31"/>
    </row>
    <row r="10" s="21" customFormat="1" ht="22.5" spans="1:60">
      <c r="A10" s="31" t="s">
        <v>52</v>
      </c>
      <c r="B10" s="31"/>
      <c r="C10" s="31" t="s">
        <v>53</v>
      </c>
      <c r="D10" s="32">
        <v>3</v>
      </c>
      <c r="E10" s="34" t="s">
        <v>54</v>
      </c>
      <c r="F10" s="35" t="s">
        <v>240</v>
      </c>
      <c r="G10" s="36"/>
      <c r="H10" s="36"/>
      <c r="I10" s="36"/>
      <c r="J10" s="36"/>
      <c r="K10" s="45">
        <f t="shared" si="0"/>
        <v>3</v>
      </c>
      <c r="L10" s="45">
        <f t="shared" si="1"/>
        <v>72</v>
      </c>
      <c r="M10" s="31">
        <v>3</v>
      </c>
      <c r="N10" s="31"/>
      <c r="O10" s="31">
        <v>3</v>
      </c>
      <c r="P10" s="31"/>
      <c r="Q10" s="31">
        <v>3</v>
      </c>
      <c r="R10" s="31"/>
      <c r="S10" s="31">
        <v>3</v>
      </c>
      <c r="T10" s="31"/>
      <c r="U10" s="31">
        <v>3</v>
      </c>
      <c r="V10" s="31"/>
      <c r="W10" s="31">
        <v>3</v>
      </c>
      <c r="X10" s="31"/>
      <c r="Y10" s="31">
        <v>3</v>
      </c>
      <c r="Z10" s="31"/>
      <c r="AA10" s="31">
        <v>3</v>
      </c>
      <c r="AB10" s="31"/>
      <c r="AC10" s="31">
        <v>3</v>
      </c>
      <c r="AD10" s="31"/>
      <c r="AE10" s="31">
        <v>3</v>
      </c>
      <c r="AF10" s="31"/>
      <c r="AG10" s="31">
        <v>3</v>
      </c>
      <c r="AH10" s="31"/>
      <c r="AI10" s="31">
        <v>3</v>
      </c>
      <c r="AJ10" s="31"/>
      <c r="AK10" s="31">
        <v>3</v>
      </c>
      <c r="AL10" s="31"/>
      <c r="AM10" s="31">
        <v>3</v>
      </c>
      <c r="AN10" s="31"/>
      <c r="AO10" s="31">
        <v>3</v>
      </c>
      <c r="AP10" s="31"/>
      <c r="AQ10" s="31">
        <v>3</v>
      </c>
      <c r="AR10" s="31"/>
      <c r="AS10" s="31">
        <v>3</v>
      </c>
      <c r="AT10" s="31"/>
      <c r="AU10" s="31">
        <v>3</v>
      </c>
      <c r="AV10" s="31"/>
      <c r="AW10" s="31">
        <v>3</v>
      </c>
      <c r="AX10" s="31"/>
      <c r="AY10" s="31">
        <v>3</v>
      </c>
      <c r="AZ10" s="31"/>
      <c r="BA10" s="31">
        <v>3</v>
      </c>
      <c r="BB10" s="31"/>
      <c r="BC10" s="31">
        <v>3</v>
      </c>
      <c r="BD10" s="31"/>
      <c r="BE10" s="31">
        <v>3</v>
      </c>
      <c r="BF10" s="31"/>
      <c r="BG10" s="31">
        <v>3</v>
      </c>
      <c r="BH10" s="31"/>
    </row>
    <row r="11" s="21" customFormat="1" ht="22.5" spans="1:60">
      <c r="A11" s="37" t="s">
        <v>393</v>
      </c>
      <c r="B11" s="31"/>
      <c r="C11" s="31" t="s">
        <v>57</v>
      </c>
      <c r="D11" s="32">
        <v>3</v>
      </c>
      <c r="E11" s="34" t="s">
        <v>54</v>
      </c>
      <c r="F11" s="36" t="s">
        <v>394</v>
      </c>
      <c r="G11" s="36"/>
      <c r="H11" s="36"/>
      <c r="I11" s="36"/>
      <c r="J11" s="36"/>
      <c r="K11" s="45">
        <f t="shared" si="0"/>
        <v>3</v>
      </c>
      <c r="L11" s="45">
        <f t="shared" si="1"/>
        <v>72</v>
      </c>
      <c r="M11" s="31">
        <v>3</v>
      </c>
      <c r="N11" s="31"/>
      <c r="O11" s="31">
        <v>3</v>
      </c>
      <c r="P11" s="31"/>
      <c r="Q11" s="31">
        <v>3</v>
      </c>
      <c r="R11" s="31"/>
      <c r="S11" s="31">
        <v>3</v>
      </c>
      <c r="T11" s="31"/>
      <c r="U11" s="31">
        <v>3</v>
      </c>
      <c r="V11" s="31"/>
      <c r="W11" s="31">
        <v>3</v>
      </c>
      <c r="X11" s="31"/>
      <c r="Y11" s="31">
        <v>3</v>
      </c>
      <c r="Z11" s="31"/>
      <c r="AA11" s="31">
        <v>3</v>
      </c>
      <c r="AB11" s="31"/>
      <c r="AC11" s="55">
        <v>3</v>
      </c>
      <c r="AD11" s="31"/>
      <c r="AE11" s="31">
        <v>3</v>
      </c>
      <c r="AF11" s="31"/>
      <c r="AG11" s="31">
        <v>3</v>
      </c>
      <c r="AH11" s="31"/>
      <c r="AI11" s="31">
        <v>3</v>
      </c>
      <c r="AJ11" s="31"/>
      <c r="AK11" s="31">
        <v>3</v>
      </c>
      <c r="AL11" s="31"/>
      <c r="AM11" s="31">
        <v>3</v>
      </c>
      <c r="AN11" s="31"/>
      <c r="AO11" s="31">
        <v>3</v>
      </c>
      <c r="AP11" s="31"/>
      <c r="AQ11" s="31">
        <v>3</v>
      </c>
      <c r="AR11" s="31"/>
      <c r="AS11" s="31">
        <v>3</v>
      </c>
      <c r="AT11" s="31"/>
      <c r="AU11" s="31">
        <v>3</v>
      </c>
      <c r="AV11" s="31"/>
      <c r="AW11" s="31">
        <v>3</v>
      </c>
      <c r="AX11" s="31"/>
      <c r="AY11" s="31">
        <v>3</v>
      </c>
      <c r="AZ11" s="37"/>
      <c r="BA11" s="31">
        <v>3</v>
      </c>
      <c r="BB11" s="31"/>
      <c r="BC11" s="31">
        <v>3</v>
      </c>
      <c r="BD11" s="31"/>
      <c r="BE11" s="31">
        <v>3</v>
      </c>
      <c r="BF11" s="37"/>
      <c r="BG11" s="31">
        <v>3</v>
      </c>
      <c r="BH11" s="37"/>
    </row>
    <row r="12" s="21" customFormat="1" ht="56.25" spans="1:60">
      <c r="A12" s="37" t="s">
        <v>395</v>
      </c>
      <c r="B12" s="37" t="s">
        <v>396</v>
      </c>
      <c r="C12" s="31" t="s">
        <v>69</v>
      </c>
      <c r="D12" s="32">
        <v>3</v>
      </c>
      <c r="E12" s="34" t="s">
        <v>18</v>
      </c>
      <c r="F12" s="34" t="s">
        <v>70</v>
      </c>
      <c r="G12" s="34"/>
      <c r="H12" s="34" t="s">
        <v>71</v>
      </c>
      <c r="I12" s="34"/>
      <c r="J12" s="34" t="s">
        <v>72</v>
      </c>
      <c r="K12" s="45">
        <f t="shared" si="0"/>
        <v>2.65</v>
      </c>
      <c r="L12" s="45">
        <f t="shared" si="1"/>
        <v>63.6</v>
      </c>
      <c r="M12" s="31">
        <v>3</v>
      </c>
      <c r="N12" s="31"/>
      <c r="O12" s="31">
        <v>3</v>
      </c>
      <c r="P12" s="31"/>
      <c r="Q12" s="31">
        <v>3</v>
      </c>
      <c r="R12" s="31"/>
      <c r="S12" s="31">
        <v>3</v>
      </c>
      <c r="T12" s="31"/>
      <c r="U12" s="31">
        <v>3</v>
      </c>
      <c r="V12" s="31"/>
      <c r="W12" s="31">
        <v>3</v>
      </c>
      <c r="X12" s="31"/>
      <c r="Y12" s="31">
        <v>3</v>
      </c>
      <c r="Z12" s="31"/>
      <c r="AA12" s="31">
        <v>1.8</v>
      </c>
      <c r="AB12" s="31" t="s">
        <v>179</v>
      </c>
      <c r="AC12" s="31">
        <v>3</v>
      </c>
      <c r="AD12" s="31"/>
      <c r="AE12" s="31">
        <v>1.8</v>
      </c>
      <c r="AF12" s="31" t="s">
        <v>179</v>
      </c>
      <c r="AG12" s="31">
        <v>1.8</v>
      </c>
      <c r="AH12" s="31" t="s">
        <v>179</v>
      </c>
      <c r="AI12" s="31">
        <v>1.8</v>
      </c>
      <c r="AJ12" s="31" t="s">
        <v>179</v>
      </c>
      <c r="AK12" s="31">
        <v>3</v>
      </c>
      <c r="AL12" s="31"/>
      <c r="AM12" s="31">
        <v>3</v>
      </c>
      <c r="AN12" s="31"/>
      <c r="AO12" s="31">
        <v>3</v>
      </c>
      <c r="AP12" s="31"/>
      <c r="AQ12" s="31">
        <v>1.8</v>
      </c>
      <c r="AR12" s="31" t="s">
        <v>180</v>
      </c>
      <c r="AS12" s="31">
        <v>1.8</v>
      </c>
      <c r="AT12" s="31" t="s">
        <v>180</v>
      </c>
      <c r="AU12" s="31">
        <v>3</v>
      </c>
      <c r="AV12" s="31"/>
      <c r="AW12" s="31">
        <v>3</v>
      </c>
      <c r="AX12" s="31"/>
      <c r="AY12" s="31">
        <v>3</v>
      </c>
      <c r="AZ12" s="31"/>
      <c r="BA12" s="31">
        <v>3</v>
      </c>
      <c r="BB12" s="31"/>
      <c r="BC12" s="31">
        <v>1.8</v>
      </c>
      <c r="BD12" s="37" t="s">
        <v>181</v>
      </c>
      <c r="BE12" s="31">
        <v>3</v>
      </c>
      <c r="BF12" s="31"/>
      <c r="BG12" s="31">
        <v>3</v>
      </c>
      <c r="BH12" s="31"/>
    </row>
    <row r="13" s="21" customFormat="1" ht="138.75" spans="1:60">
      <c r="A13" s="37" t="s">
        <v>397</v>
      </c>
      <c r="B13" s="37" t="s">
        <v>396</v>
      </c>
      <c r="C13" s="31" t="s">
        <v>74</v>
      </c>
      <c r="D13" s="32">
        <v>3</v>
      </c>
      <c r="E13" s="34" t="s">
        <v>61</v>
      </c>
      <c r="F13" s="34" t="s">
        <v>62</v>
      </c>
      <c r="G13" s="34" t="s">
        <v>63</v>
      </c>
      <c r="H13" s="34" t="s">
        <v>64</v>
      </c>
      <c r="I13" s="34" t="s">
        <v>65</v>
      </c>
      <c r="J13" s="34" t="s">
        <v>66</v>
      </c>
      <c r="K13" s="45">
        <f t="shared" si="0"/>
        <v>2.575</v>
      </c>
      <c r="L13" s="45">
        <f t="shared" si="1"/>
        <v>61.8</v>
      </c>
      <c r="M13" s="31">
        <v>1.8</v>
      </c>
      <c r="N13" s="31" t="s">
        <v>182</v>
      </c>
      <c r="O13" s="31">
        <v>1.8</v>
      </c>
      <c r="P13" s="31" t="s">
        <v>144</v>
      </c>
      <c r="Q13" s="31">
        <v>3</v>
      </c>
      <c r="R13" s="31"/>
      <c r="S13" s="31">
        <v>3</v>
      </c>
      <c r="T13" s="31"/>
      <c r="U13" s="31">
        <v>2.4</v>
      </c>
      <c r="V13" s="37" t="s">
        <v>398</v>
      </c>
      <c r="W13" s="31">
        <v>3</v>
      </c>
      <c r="X13" s="31"/>
      <c r="Y13" s="31">
        <v>3</v>
      </c>
      <c r="Z13" s="31"/>
      <c r="AA13" s="31">
        <v>1.8</v>
      </c>
      <c r="AB13" s="31" t="s">
        <v>184</v>
      </c>
      <c r="AC13" s="31">
        <v>3</v>
      </c>
      <c r="AD13" s="31"/>
      <c r="AE13" s="31">
        <v>3</v>
      </c>
      <c r="AF13" s="37"/>
      <c r="AG13" s="31">
        <v>1.8</v>
      </c>
      <c r="AH13" s="31" t="s">
        <v>185</v>
      </c>
      <c r="AI13" s="31">
        <v>0.9</v>
      </c>
      <c r="AJ13" s="31" t="s">
        <v>186</v>
      </c>
      <c r="AK13" s="31">
        <v>0.9</v>
      </c>
      <c r="AL13" s="31" t="s">
        <v>149</v>
      </c>
      <c r="AM13" s="31">
        <v>3</v>
      </c>
      <c r="AN13" s="31"/>
      <c r="AO13" s="31">
        <v>3</v>
      </c>
      <c r="AP13" s="31"/>
      <c r="AQ13" s="31">
        <v>2.4</v>
      </c>
      <c r="AR13" s="31" t="s">
        <v>151</v>
      </c>
      <c r="AS13" s="31">
        <v>3</v>
      </c>
      <c r="AT13" s="31"/>
      <c r="AU13" s="31">
        <v>3</v>
      </c>
      <c r="AV13" s="31"/>
      <c r="AW13" s="31">
        <v>3</v>
      </c>
      <c r="AX13" s="31"/>
      <c r="AY13" s="31">
        <v>3</v>
      </c>
      <c r="AZ13" s="31"/>
      <c r="BA13" s="31">
        <v>3</v>
      </c>
      <c r="BB13" s="31"/>
      <c r="BC13" s="31">
        <v>3</v>
      </c>
      <c r="BD13" s="31"/>
      <c r="BE13" s="31">
        <v>3</v>
      </c>
      <c r="BF13" s="31"/>
      <c r="BG13" s="31">
        <v>3</v>
      </c>
      <c r="BH13" s="31"/>
    </row>
    <row r="14" s="21" customFormat="1" ht="22.5" spans="1:60">
      <c r="A14" s="37" t="s">
        <v>399</v>
      </c>
      <c r="B14" s="37"/>
      <c r="C14" s="31"/>
      <c r="D14" s="32">
        <v>3</v>
      </c>
      <c r="E14" s="38" t="s">
        <v>400</v>
      </c>
      <c r="F14" s="38" t="s">
        <v>401</v>
      </c>
      <c r="G14" s="39"/>
      <c r="H14" s="39"/>
      <c r="I14" s="39"/>
      <c r="J14" s="38" t="s">
        <v>402</v>
      </c>
      <c r="K14" s="45">
        <f t="shared" si="0"/>
        <v>3</v>
      </c>
      <c r="L14" s="45">
        <f t="shared" si="1"/>
        <v>72</v>
      </c>
      <c r="M14" s="31">
        <v>3</v>
      </c>
      <c r="N14" s="31"/>
      <c r="O14" s="31">
        <v>3</v>
      </c>
      <c r="P14" s="31"/>
      <c r="Q14" s="31">
        <v>3</v>
      </c>
      <c r="R14" s="31"/>
      <c r="S14" s="31">
        <v>3</v>
      </c>
      <c r="T14" s="31"/>
      <c r="U14" s="31">
        <v>3</v>
      </c>
      <c r="V14" s="31"/>
      <c r="W14" s="31">
        <v>3</v>
      </c>
      <c r="X14" s="31"/>
      <c r="Y14" s="31">
        <v>3</v>
      </c>
      <c r="Z14" s="31"/>
      <c r="AA14" s="31">
        <v>3</v>
      </c>
      <c r="AB14" s="31"/>
      <c r="AC14" s="31">
        <v>3</v>
      </c>
      <c r="AD14" s="31"/>
      <c r="AE14" s="31">
        <v>3</v>
      </c>
      <c r="AF14" s="31"/>
      <c r="AG14" s="31">
        <v>3</v>
      </c>
      <c r="AH14" s="31"/>
      <c r="AI14" s="31">
        <v>3</v>
      </c>
      <c r="AJ14" s="31"/>
      <c r="AK14" s="31">
        <v>3</v>
      </c>
      <c r="AL14" s="31"/>
      <c r="AM14" s="31">
        <v>3</v>
      </c>
      <c r="AN14" s="31"/>
      <c r="AO14" s="31">
        <v>3</v>
      </c>
      <c r="AP14" s="31"/>
      <c r="AQ14" s="31">
        <v>3</v>
      </c>
      <c r="AR14" s="31"/>
      <c r="AS14" s="31">
        <v>3</v>
      </c>
      <c r="AT14" s="31"/>
      <c r="AU14" s="31">
        <v>3</v>
      </c>
      <c r="AV14" s="31"/>
      <c r="AW14" s="31">
        <v>3</v>
      </c>
      <c r="AX14" s="31"/>
      <c r="AY14" s="31">
        <v>3</v>
      </c>
      <c r="AZ14" s="31"/>
      <c r="BA14" s="31">
        <v>3</v>
      </c>
      <c r="BB14" s="31"/>
      <c r="BC14" s="31">
        <v>3</v>
      </c>
      <c r="BD14" s="31"/>
      <c r="BE14" s="31">
        <v>3</v>
      </c>
      <c r="BF14" s="31"/>
      <c r="BG14" s="31">
        <v>3</v>
      </c>
      <c r="BH14" s="31"/>
    </row>
    <row r="15" s="21" customFormat="1" ht="22.5" spans="1:60">
      <c r="A15" s="37" t="s">
        <v>395</v>
      </c>
      <c r="B15" s="37" t="s">
        <v>403</v>
      </c>
      <c r="C15" s="31"/>
      <c r="D15" s="32">
        <v>3</v>
      </c>
      <c r="E15" s="34" t="s">
        <v>18</v>
      </c>
      <c r="F15" s="34" t="s">
        <v>70</v>
      </c>
      <c r="G15" s="34"/>
      <c r="H15" s="34" t="s">
        <v>71</v>
      </c>
      <c r="I15" s="34"/>
      <c r="J15" s="34" t="s">
        <v>72</v>
      </c>
      <c r="K15" s="45">
        <f t="shared" si="0"/>
        <v>3</v>
      </c>
      <c r="L15" s="45">
        <f t="shared" si="1"/>
        <v>72</v>
      </c>
      <c r="M15" s="31">
        <v>3</v>
      </c>
      <c r="N15" s="31"/>
      <c r="O15" s="31">
        <v>3</v>
      </c>
      <c r="P15" s="31"/>
      <c r="Q15" s="31">
        <v>3</v>
      </c>
      <c r="R15" s="31"/>
      <c r="S15" s="31">
        <v>3</v>
      </c>
      <c r="T15" s="31"/>
      <c r="U15" s="31">
        <v>3</v>
      </c>
      <c r="V15" s="31"/>
      <c r="W15" s="31">
        <v>3</v>
      </c>
      <c r="X15" s="31"/>
      <c r="Y15" s="31">
        <v>3</v>
      </c>
      <c r="Z15" s="31"/>
      <c r="AA15" s="31">
        <v>3</v>
      </c>
      <c r="AB15" s="31"/>
      <c r="AC15" s="31">
        <v>3</v>
      </c>
      <c r="AD15" s="31"/>
      <c r="AE15" s="31">
        <v>3</v>
      </c>
      <c r="AF15" s="31"/>
      <c r="AG15" s="31">
        <v>3</v>
      </c>
      <c r="AH15" s="31"/>
      <c r="AI15" s="31">
        <v>3</v>
      </c>
      <c r="AJ15" s="31"/>
      <c r="AK15" s="31">
        <v>3</v>
      </c>
      <c r="AL15" s="31"/>
      <c r="AM15" s="31">
        <v>3</v>
      </c>
      <c r="AN15" s="31"/>
      <c r="AO15" s="31">
        <v>3</v>
      </c>
      <c r="AP15" s="31"/>
      <c r="AQ15" s="31">
        <v>3</v>
      </c>
      <c r="AR15" s="31"/>
      <c r="AS15" s="31">
        <v>3</v>
      </c>
      <c r="AT15" s="31"/>
      <c r="AU15" s="31">
        <v>3</v>
      </c>
      <c r="AV15" s="31"/>
      <c r="AW15" s="31">
        <v>3</v>
      </c>
      <c r="AX15" s="31"/>
      <c r="AY15" s="31">
        <v>3</v>
      </c>
      <c r="AZ15" s="31"/>
      <c r="BA15" s="31">
        <v>3</v>
      </c>
      <c r="BB15" s="31"/>
      <c r="BC15" s="31">
        <v>3</v>
      </c>
      <c r="BD15" s="31"/>
      <c r="BE15" s="31">
        <v>3</v>
      </c>
      <c r="BF15" s="31"/>
      <c r="BG15" s="31">
        <v>3</v>
      </c>
      <c r="BH15" s="31"/>
    </row>
    <row r="16" s="21" customFormat="1" ht="147" spans="1:60">
      <c r="A16" s="31" t="s">
        <v>59</v>
      </c>
      <c r="B16" s="31"/>
      <c r="C16" s="31" t="s">
        <v>60</v>
      </c>
      <c r="D16" s="32">
        <v>3</v>
      </c>
      <c r="E16" s="34" t="s">
        <v>61</v>
      </c>
      <c r="F16" s="34" t="s">
        <v>62</v>
      </c>
      <c r="G16" s="34" t="s">
        <v>63</v>
      </c>
      <c r="H16" s="34" t="s">
        <v>64</v>
      </c>
      <c r="I16" s="34" t="s">
        <v>65</v>
      </c>
      <c r="J16" s="34" t="s">
        <v>66</v>
      </c>
      <c r="K16" s="45">
        <f t="shared" si="0"/>
        <v>2.775</v>
      </c>
      <c r="L16" s="45">
        <f t="shared" si="1"/>
        <v>66.6</v>
      </c>
      <c r="M16" s="31">
        <v>1.8</v>
      </c>
      <c r="N16" s="31" t="s">
        <v>174</v>
      </c>
      <c r="O16" s="31">
        <v>3</v>
      </c>
      <c r="P16" s="31"/>
      <c r="Q16" s="31">
        <v>3</v>
      </c>
      <c r="R16" s="31"/>
      <c r="S16" s="31">
        <v>3</v>
      </c>
      <c r="T16" s="31"/>
      <c r="U16" s="31">
        <v>3</v>
      </c>
      <c r="V16" s="31"/>
      <c r="W16" s="31">
        <v>3</v>
      </c>
      <c r="X16" s="31"/>
      <c r="Y16" s="31">
        <v>3</v>
      </c>
      <c r="Z16" s="31"/>
      <c r="AA16" s="31">
        <v>3</v>
      </c>
      <c r="AB16" s="31"/>
      <c r="AC16" s="31">
        <v>3</v>
      </c>
      <c r="AD16" s="31"/>
      <c r="AE16" s="31">
        <v>3</v>
      </c>
      <c r="AF16" s="31"/>
      <c r="AG16" s="31">
        <v>3</v>
      </c>
      <c r="AH16" s="31"/>
      <c r="AI16" s="31">
        <v>3</v>
      </c>
      <c r="AJ16" s="31"/>
      <c r="AK16" s="31">
        <v>1.2</v>
      </c>
      <c r="AL16" s="31" t="s">
        <v>175</v>
      </c>
      <c r="AM16" s="31">
        <v>1.8</v>
      </c>
      <c r="AN16" s="31" t="s">
        <v>176</v>
      </c>
      <c r="AO16" s="31">
        <v>1.8</v>
      </c>
      <c r="AP16" s="31" t="s">
        <v>176</v>
      </c>
      <c r="AQ16" s="31">
        <v>3</v>
      </c>
      <c r="AR16" s="31"/>
      <c r="AS16" s="31">
        <v>3</v>
      </c>
      <c r="AT16" s="31"/>
      <c r="AU16" s="31">
        <v>3</v>
      </c>
      <c r="AV16" s="31"/>
      <c r="AW16" s="31">
        <v>3</v>
      </c>
      <c r="AX16" s="31"/>
      <c r="AY16" s="31">
        <v>3</v>
      </c>
      <c r="AZ16" s="31"/>
      <c r="BA16" s="31">
        <v>3</v>
      </c>
      <c r="BB16" s="31"/>
      <c r="BC16" s="31">
        <v>3</v>
      </c>
      <c r="BD16" s="31"/>
      <c r="BE16" s="31">
        <v>3</v>
      </c>
      <c r="BF16" s="31"/>
      <c r="BG16" s="31">
        <v>3</v>
      </c>
      <c r="BH16" s="31"/>
    </row>
    <row r="17" s="21" customFormat="1" ht="22.5" spans="1:60">
      <c r="A17" s="37" t="s">
        <v>404</v>
      </c>
      <c r="B17" s="31"/>
      <c r="C17" s="31"/>
      <c r="D17" s="40">
        <v>3</v>
      </c>
      <c r="E17" s="39" t="s">
        <v>405</v>
      </c>
      <c r="F17" s="38" t="s">
        <v>406</v>
      </c>
      <c r="G17" s="39"/>
      <c r="H17" s="38" t="s">
        <v>407</v>
      </c>
      <c r="I17" s="39"/>
      <c r="J17" s="38" t="s">
        <v>408</v>
      </c>
      <c r="K17" s="45">
        <f t="shared" si="0"/>
        <v>3</v>
      </c>
      <c r="L17" s="45">
        <f t="shared" si="1"/>
        <v>72</v>
      </c>
      <c r="M17" s="31">
        <v>3</v>
      </c>
      <c r="N17" s="31"/>
      <c r="O17" s="31">
        <v>3</v>
      </c>
      <c r="P17" s="31"/>
      <c r="Q17" s="31">
        <v>3</v>
      </c>
      <c r="R17" s="31"/>
      <c r="S17" s="31">
        <v>3</v>
      </c>
      <c r="T17" s="31"/>
      <c r="U17" s="31">
        <v>3</v>
      </c>
      <c r="V17" s="31"/>
      <c r="W17" s="31">
        <v>3</v>
      </c>
      <c r="X17" s="31"/>
      <c r="Y17" s="31">
        <v>3</v>
      </c>
      <c r="Z17" s="31"/>
      <c r="AA17" s="31">
        <v>3</v>
      </c>
      <c r="AB17" s="31"/>
      <c r="AC17" s="31">
        <v>3</v>
      </c>
      <c r="AD17" s="31"/>
      <c r="AE17" s="31">
        <v>3</v>
      </c>
      <c r="AF17" s="31"/>
      <c r="AG17" s="31">
        <v>3</v>
      </c>
      <c r="AH17" s="31"/>
      <c r="AI17" s="31">
        <v>3</v>
      </c>
      <c r="AJ17" s="31"/>
      <c r="AK17" s="31">
        <v>3</v>
      </c>
      <c r="AL17" s="31"/>
      <c r="AM17" s="31">
        <v>3</v>
      </c>
      <c r="AN17" s="31"/>
      <c r="AO17" s="31">
        <v>3</v>
      </c>
      <c r="AP17" s="31"/>
      <c r="AQ17" s="31">
        <v>3</v>
      </c>
      <c r="AR17" s="31"/>
      <c r="AS17" s="31">
        <v>3</v>
      </c>
      <c r="AT17" s="31"/>
      <c r="AU17" s="31">
        <v>3</v>
      </c>
      <c r="AV17" s="31"/>
      <c r="AW17" s="31">
        <v>3</v>
      </c>
      <c r="AX17" s="31"/>
      <c r="AY17" s="31">
        <v>3</v>
      </c>
      <c r="AZ17" s="31"/>
      <c r="BA17" s="31">
        <v>3</v>
      </c>
      <c r="BB17" s="31"/>
      <c r="BC17" s="31">
        <v>3</v>
      </c>
      <c r="BD17" s="31"/>
      <c r="BE17" s="31">
        <v>3</v>
      </c>
      <c r="BF17" s="31"/>
      <c r="BG17" s="31">
        <v>3</v>
      </c>
      <c r="BH17" s="31"/>
    </row>
    <row r="18" s="21" customFormat="1" ht="93" spans="1:60">
      <c r="A18" s="31" t="s">
        <v>77</v>
      </c>
      <c r="B18" s="31"/>
      <c r="C18" s="31" t="s">
        <v>223</v>
      </c>
      <c r="D18" s="32">
        <v>5</v>
      </c>
      <c r="E18" s="33" t="s">
        <v>54</v>
      </c>
      <c r="F18" s="41" t="s">
        <v>224</v>
      </c>
      <c r="G18" s="41"/>
      <c r="H18" s="41"/>
      <c r="I18" s="41"/>
      <c r="J18" s="41"/>
      <c r="K18" s="45">
        <f t="shared" ref="K18:K25" si="2">L18/24</f>
        <v>4.23553104575163</v>
      </c>
      <c r="L18" s="45">
        <f t="shared" ref="L18:L25" si="3">SUM(M18:BH18)</f>
        <v>101.652745098039</v>
      </c>
      <c r="M18" s="31">
        <v>5</v>
      </c>
      <c r="N18" s="31"/>
      <c r="O18" s="31">
        <v>0</v>
      </c>
      <c r="P18" s="31" t="s">
        <v>187</v>
      </c>
      <c r="Q18" s="31">
        <v>5</v>
      </c>
      <c r="R18" s="31"/>
      <c r="S18" s="31">
        <v>5</v>
      </c>
      <c r="T18" s="31"/>
      <c r="U18" s="31">
        <f>5*0.74</f>
        <v>3.7</v>
      </c>
      <c r="V18" s="31" t="s">
        <v>188</v>
      </c>
      <c r="W18" s="31">
        <v>5</v>
      </c>
      <c r="X18" s="31"/>
      <c r="Y18" s="31">
        <v>5</v>
      </c>
      <c r="Z18" s="31"/>
      <c r="AA18" s="31">
        <v>5</v>
      </c>
      <c r="AB18" s="55"/>
      <c r="AC18" s="55">
        <v>3.33333333333333</v>
      </c>
      <c r="AD18" s="31" t="s">
        <v>189</v>
      </c>
      <c r="AE18" s="31">
        <v>5</v>
      </c>
      <c r="AF18" s="31"/>
      <c r="AG18" s="55">
        <f>D18*810.8/850</f>
        <v>4.76941176470588</v>
      </c>
      <c r="AH18" s="31" t="s">
        <v>190</v>
      </c>
      <c r="AI18" s="31">
        <v>5</v>
      </c>
      <c r="AJ18" s="31"/>
      <c r="AK18" s="31">
        <v>0</v>
      </c>
      <c r="AL18" s="31" t="s">
        <v>191</v>
      </c>
      <c r="AM18" s="31">
        <v>5</v>
      </c>
      <c r="AN18" s="31"/>
      <c r="AO18" s="31">
        <v>5</v>
      </c>
      <c r="AP18" s="31"/>
      <c r="AQ18" s="31">
        <v>5</v>
      </c>
      <c r="AR18" s="31"/>
      <c r="AS18" s="31">
        <v>5</v>
      </c>
      <c r="AT18" s="31" t="s">
        <v>192</v>
      </c>
      <c r="AU18" s="31">
        <f>D18*0.67</f>
        <v>3.35</v>
      </c>
      <c r="AV18" s="31" t="s">
        <v>193</v>
      </c>
      <c r="AW18" s="31">
        <v>5</v>
      </c>
      <c r="AX18" s="31"/>
      <c r="AY18" s="31">
        <v>1.5</v>
      </c>
      <c r="AZ18" s="37" t="s">
        <v>194</v>
      </c>
      <c r="BA18" s="31">
        <v>5</v>
      </c>
      <c r="BB18" s="37"/>
      <c r="BC18" s="31">
        <v>5</v>
      </c>
      <c r="BD18" s="31"/>
      <c r="BE18" s="31">
        <v>5</v>
      </c>
      <c r="BF18" s="31"/>
      <c r="BG18" s="31">
        <v>5</v>
      </c>
      <c r="BH18" s="31"/>
    </row>
    <row r="19" s="21" customFormat="1" ht="57" spans="1:60">
      <c r="A19" s="31" t="s">
        <v>81</v>
      </c>
      <c r="B19" s="31"/>
      <c r="C19" s="31" t="s">
        <v>226</v>
      </c>
      <c r="D19" s="32">
        <v>5</v>
      </c>
      <c r="E19" s="33" t="s">
        <v>54</v>
      </c>
      <c r="F19" s="41" t="s">
        <v>227</v>
      </c>
      <c r="G19" s="41"/>
      <c r="H19" s="41"/>
      <c r="I19" s="41"/>
      <c r="J19" s="41"/>
      <c r="K19" s="45">
        <f t="shared" si="2"/>
        <v>4.72291666666667</v>
      </c>
      <c r="L19" s="45">
        <f t="shared" si="3"/>
        <v>113.35</v>
      </c>
      <c r="M19" s="31">
        <v>5</v>
      </c>
      <c r="N19" s="31"/>
      <c r="O19" s="31">
        <v>5</v>
      </c>
      <c r="P19" s="31"/>
      <c r="Q19" s="31">
        <v>5</v>
      </c>
      <c r="R19" s="31"/>
      <c r="S19" s="31">
        <v>5</v>
      </c>
      <c r="T19" s="31"/>
      <c r="U19" s="31">
        <v>5</v>
      </c>
      <c r="V19" s="31"/>
      <c r="W19" s="31">
        <v>5</v>
      </c>
      <c r="X19" s="31"/>
      <c r="Y19" s="31">
        <v>5</v>
      </c>
      <c r="Z19" s="31"/>
      <c r="AA19" s="31">
        <v>5</v>
      </c>
      <c r="AB19" s="31"/>
      <c r="AC19" s="31">
        <v>5</v>
      </c>
      <c r="AD19" s="31"/>
      <c r="AE19" s="31">
        <v>5</v>
      </c>
      <c r="AF19" s="31"/>
      <c r="AG19" s="31">
        <v>5</v>
      </c>
      <c r="AH19" s="31"/>
      <c r="AI19" s="31">
        <v>5</v>
      </c>
      <c r="AJ19" s="31"/>
      <c r="AK19" s="31">
        <v>0</v>
      </c>
      <c r="AL19" s="31" t="s">
        <v>195</v>
      </c>
      <c r="AM19" s="31">
        <v>5</v>
      </c>
      <c r="AN19" s="31"/>
      <c r="AO19" s="31">
        <v>5</v>
      </c>
      <c r="AP19" s="31"/>
      <c r="AQ19" s="31">
        <v>5</v>
      </c>
      <c r="AR19" s="31"/>
      <c r="AS19" s="31">
        <v>5</v>
      </c>
      <c r="AT19" s="31"/>
      <c r="AU19" s="31">
        <v>3.35</v>
      </c>
      <c r="AV19" s="31" t="s">
        <v>193</v>
      </c>
      <c r="AW19" s="31">
        <v>5</v>
      </c>
      <c r="AX19" s="31"/>
      <c r="AY19" s="31">
        <v>5</v>
      </c>
      <c r="AZ19" s="31"/>
      <c r="BA19" s="31">
        <v>5</v>
      </c>
      <c r="BB19" s="31"/>
      <c r="BC19" s="31">
        <v>5</v>
      </c>
      <c r="BD19" s="31"/>
      <c r="BE19" s="31">
        <v>5</v>
      </c>
      <c r="BF19" s="31"/>
      <c r="BG19" s="31">
        <v>5</v>
      </c>
      <c r="BH19" s="31"/>
    </row>
    <row r="20" s="21" customFormat="1" ht="106.5" spans="1:60">
      <c r="A20" s="31" t="s">
        <v>85</v>
      </c>
      <c r="B20" s="31"/>
      <c r="C20" s="31" t="s">
        <v>229</v>
      </c>
      <c r="D20" s="32">
        <v>5</v>
      </c>
      <c r="E20" s="33" t="s">
        <v>18</v>
      </c>
      <c r="F20" s="33" t="s">
        <v>87</v>
      </c>
      <c r="G20" s="33"/>
      <c r="H20" s="33" t="s">
        <v>88</v>
      </c>
      <c r="I20" s="33"/>
      <c r="J20" s="33" t="s">
        <v>89</v>
      </c>
      <c r="K20" s="45">
        <f t="shared" si="2"/>
        <v>2.58333333333333</v>
      </c>
      <c r="L20" s="45">
        <f t="shared" si="3"/>
        <v>62</v>
      </c>
      <c r="M20" s="31">
        <v>3</v>
      </c>
      <c r="N20" s="37" t="s">
        <v>409</v>
      </c>
      <c r="O20" s="31">
        <v>3</v>
      </c>
      <c r="P20" s="37" t="s">
        <v>410</v>
      </c>
      <c r="Q20" s="31">
        <v>3</v>
      </c>
      <c r="R20" s="37" t="s">
        <v>411</v>
      </c>
      <c r="S20" s="31">
        <v>5</v>
      </c>
      <c r="T20" s="31"/>
      <c r="U20" s="31">
        <v>0</v>
      </c>
      <c r="V20" s="31" t="s">
        <v>201</v>
      </c>
      <c r="W20" s="31">
        <v>3</v>
      </c>
      <c r="X20" s="37" t="s">
        <v>412</v>
      </c>
      <c r="Y20" s="31">
        <v>0</v>
      </c>
      <c r="Z20" s="31" t="s">
        <v>203</v>
      </c>
      <c r="AA20" s="31">
        <v>3</v>
      </c>
      <c r="AB20" s="31" t="s">
        <v>204</v>
      </c>
      <c r="AC20" s="31">
        <v>3</v>
      </c>
      <c r="AD20" s="31" t="s">
        <v>205</v>
      </c>
      <c r="AE20" s="31">
        <v>0</v>
      </c>
      <c r="AF20" s="31" t="s">
        <v>206</v>
      </c>
      <c r="AG20" s="31">
        <v>0</v>
      </c>
      <c r="AH20" s="31" t="s">
        <v>207</v>
      </c>
      <c r="AI20" s="31">
        <v>3</v>
      </c>
      <c r="AJ20" s="31" t="s">
        <v>208</v>
      </c>
      <c r="AK20" s="31">
        <v>0</v>
      </c>
      <c r="AL20" s="31" t="s">
        <v>209</v>
      </c>
      <c r="AM20" s="31">
        <v>3</v>
      </c>
      <c r="AN20" s="31" t="s">
        <v>210</v>
      </c>
      <c r="AO20" s="31">
        <v>3</v>
      </c>
      <c r="AP20" s="31" t="s">
        <v>210</v>
      </c>
      <c r="AQ20" s="31">
        <v>5</v>
      </c>
      <c r="AR20" s="31"/>
      <c r="AS20" s="31">
        <v>5</v>
      </c>
      <c r="AT20" s="31"/>
      <c r="AU20" s="31">
        <v>0</v>
      </c>
      <c r="AV20" s="31" t="s">
        <v>211</v>
      </c>
      <c r="AW20" s="31">
        <v>0</v>
      </c>
      <c r="AX20" s="31" t="s">
        <v>212</v>
      </c>
      <c r="AY20" s="31">
        <v>0</v>
      </c>
      <c r="AZ20" s="31" t="s">
        <v>213</v>
      </c>
      <c r="BA20" s="31">
        <v>5</v>
      </c>
      <c r="BB20" s="31"/>
      <c r="BC20" s="31">
        <v>5</v>
      </c>
      <c r="BD20" s="31"/>
      <c r="BE20" s="31">
        <v>5</v>
      </c>
      <c r="BF20" s="31"/>
      <c r="BG20" s="31">
        <v>5</v>
      </c>
      <c r="BH20" s="31"/>
    </row>
    <row r="21" s="21" customFormat="1" ht="34.5" spans="1:60">
      <c r="A21" s="31" t="s">
        <v>91</v>
      </c>
      <c r="B21" s="31"/>
      <c r="C21" s="31" t="s">
        <v>92</v>
      </c>
      <c r="D21" s="32">
        <v>5</v>
      </c>
      <c r="E21" s="33" t="s">
        <v>54</v>
      </c>
      <c r="F21" s="33" t="s">
        <v>93</v>
      </c>
      <c r="G21" s="33"/>
      <c r="H21" s="42" t="s">
        <v>94</v>
      </c>
      <c r="I21" s="33"/>
      <c r="J21" s="33" t="s">
        <v>95</v>
      </c>
      <c r="K21" s="45">
        <f t="shared" si="2"/>
        <v>5</v>
      </c>
      <c r="L21" s="45">
        <f t="shared" si="3"/>
        <v>120</v>
      </c>
      <c r="M21" s="31">
        <v>5</v>
      </c>
      <c r="N21" s="31"/>
      <c r="O21" s="31">
        <v>5</v>
      </c>
      <c r="P21" s="31"/>
      <c r="Q21" s="31">
        <v>5</v>
      </c>
      <c r="R21" s="31"/>
      <c r="S21" s="31">
        <v>5</v>
      </c>
      <c r="T21" s="31"/>
      <c r="U21" s="31">
        <v>5</v>
      </c>
      <c r="V21" s="31"/>
      <c r="W21" s="31">
        <v>5</v>
      </c>
      <c r="X21" s="31"/>
      <c r="Y21" s="31">
        <v>5</v>
      </c>
      <c r="Z21" s="31"/>
      <c r="AA21" s="31">
        <v>5</v>
      </c>
      <c r="AB21" s="31"/>
      <c r="AC21" s="31">
        <v>5</v>
      </c>
      <c r="AD21" s="31"/>
      <c r="AE21" s="31">
        <v>5</v>
      </c>
      <c r="AF21" s="31"/>
      <c r="AG21" s="31">
        <v>5</v>
      </c>
      <c r="AH21" s="31"/>
      <c r="AI21" s="31">
        <v>5</v>
      </c>
      <c r="AJ21" s="31"/>
      <c r="AK21" s="31">
        <v>5</v>
      </c>
      <c r="AL21" s="31"/>
      <c r="AM21" s="31">
        <v>5</v>
      </c>
      <c r="AN21" s="31"/>
      <c r="AO21" s="31">
        <v>5</v>
      </c>
      <c r="AP21" s="31"/>
      <c r="AQ21" s="31">
        <v>5</v>
      </c>
      <c r="AR21" s="31"/>
      <c r="AS21" s="31">
        <v>5</v>
      </c>
      <c r="AT21" s="31"/>
      <c r="AU21" s="31">
        <v>5</v>
      </c>
      <c r="AV21" s="31"/>
      <c r="AW21" s="31">
        <v>5</v>
      </c>
      <c r="AX21" s="31"/>
      <c r="AY21" s="31">
        <v>5</v>
      </c>
      <c r="AZ21" s="31"/>
      <c r="BA21" s="31">
        <v>5</v>
      </c>
      <c r="BB21" s="31"/>
      <c r="BC21" s="31">
        <v>5</v>
      </c>
      <c r="BD21" s="31"/>
      <c r="BE21" s="31">
        <v>5</v>
      </c>
      <c r="BF21" s="31"/>
      <c r="BG21" s="31">
        <v>5</v>
      </c>
      <c r="BH21" s="31"/>
    </row>
    <row r="22" s="21" customFormat="1" ht="216.75" spans="1:60">
      <c r="A22" s="43" t="s">
        <v>98</v>
      </c>
      <c r="B22" s="37" t="s">
        <v>214</v>
      </c>
      <c r="C22" s="43" t="s">
        <v>100</v>
      </c>
      <c r="D22" s="32">
        <v>10</v>
      </c>
      <c r="E22" s="44" t="s">
        <v>18</v>
      </c>
      <c r="F22" s="44" t="s">
        <v>101</v>
      </c>
      <c r="G22" s="44" t="s">
        <v>102</v>
      </c>
      <c r="H22" s="44" t="s">
        <v>103</v>
      </c>
      <c r="I22" s="44" t="s">
        <v>104</v>
      </c>
      <c r="J22" s="44" t="s">
        <v>105</v>
      </c>
      <c r="K22" s="45">
        <f t="shared" si="2"/>
        <v>6.66666666666667</v>
      </c>
      <c r="L22" s="45">
        <f t="shared" si="3"/>
        <v>160</v>
      </c>
      <c r="M22" s="31">
        <v>3</v>
      </c>
      <c r="N22" s="31" t="s">
        <v>182</v>
      </c>
      <c r="O22" s="31">
        <v>8</v>
      </c>
      <c r="P22" s="31"/>
      <c r="Q22" s="31">
        <v>3</v>
      </c>
      <c r="R22" s="31" t="s">
        <v>215</v>
      </c>
      <c r="S22" s="31">
        <v>8</v>
      </c>
      <c r="T22" s="31"/>
      <c r="U22" s="31">
        <v>8</v>
      </c>
      <c r="V22" s="31"/>
      <c r="W22" s="31">
        <v>3</v>
      </c>
      <c r="X22" s="31" t="s">
        <v>216</v>
      </c>
      <c r="Y22" s="31">
        <v>8</v>
      </c>
      <c r="Z22" s="31"/>
      <c r="AA22" s="31">
        <v>8</v>
      </c>
      <c r="AB22" s="31"/>
      <c r="AC22" s="31">
        <v>8</v>
      </c>
      <c r="AD22" s="31"/>
      <c r="AE22" s="31">
        <v>3</v>
      </c>
      <c r="AF22" s="31" t="s">
        <v>217</v>
      </c>
      <c r="AG22" s="31">
        <v>8</v>
      </c>
      <c r="AH22" s="31"/>
      <c r="AI22" s="31">
        <v>8</v>
      </c>
      <c r="AJ22" s="31"/>
      <c r="AK22" s="31">
        <v>3</v>
      </c>
      <c r="AL22" s="31" t="s">
        <v>218</v>
      </c>
      <c r="AM22" s="31">
        <v>8</v>
      </c>
      <c r="AN22" s="31"/>
      <c r="AO22" s="31">
        <v>8</v>
      </c>
      <c r="AP22" s="31"/>
      <c r="AQ22" s="31">
        <v>8</v>
      </c>
      <c r="AR22" s="31"/>
      <c r="AS22" s="31">
        <v>8</v>
      </c>
      <c r="AT22" s="31"/>
      <c r="AU22" s="31">
        <v>6</v>
      </c>
      <c r="AV22" s="31" t="s">
        <v>219</v>
      </c>
      <c r="AW22" s="31">
        <v>8</v>
      </c>
      <c r="AX22" s="31"/>
      <c r="AY22" s="31">
        <v>8</v>
      </c>
      <c r="AZ22" s="31"/>
      <c r="BA22" s="31">
        <v>8</v>
      </c>
      <c r="BB22" s="31"/>
      <c r="BC22" s="31">
        <v>8</v>
      </c>
      <c r="BD22" s="31"/>
      <c r="BE22" s="31">
        <v>3</v>
      </c>
      <c r="BF22" s="31" t="s">
        <v>220</v>
      </c>
      <c r="BG22" s="31">
        <v>8</v>
      </c>
      <c r="BH22" s="31"/>
    </row>
    <row r="23" s="21" customFormat="1" ht="22.5" spans="1:60">
      <c r="A23" s="43" t="s">
        <v>106</v>
      </c>
      <c r="B23" s="31" t="s">
        <v>413</v>
      </c>
      <c r="C23" s="31" t="s">
        <v>108</v>
      </c>
      <c r="D23" s="32">
        <v>10</v>
      </c>
      <c r="E23" s="44" t="s">
        <v>18</v>
      </c>
      <c r="F23" s="44" t="s">
        <v>109</v>
      </c>
      <c r="G23" s="44" t="s">
        <v>110</v>
      </c>
      <c r="H23" s="44" t="s">
        <v>111</v>
      </c>
      <c r="I23" s="44" t="s">
        <v>104</v>
      </c>
      <c r="J23" s="44" t="s">
        <v>112</v>
      </c>
      <c r="K23" s="45">
        <f t="shared" si="2"/>
        <v>8</v>
      </c>
      <c r="L23" s="45">
        <f t="shared" si="3"/>
        <v>192</v>
      </c>
      <c r="M23" s="31">
        <v>8</v>
      </c>
      <c r="N23" s="31"/>
      <c r="O23" s="31">
        <v>8</v>
      </c>
      <c r="P23" s="31"/>
      <c r="Q23" s="31">
        <v>8</v>
      </c>
      <c r="R23" s="31"/>
      <c r="S23" s="31">
        <v>8</v>
      </c>
      <c r="T23" s="31"/>
      <c r="U23" s="31">
        <v>8</v>
      </c>
      <c r="V23" s="31"/>
      <c r="W23" s="31">
        <v>8</v>
      </c>
      <c r="X23" s="31"/>
      <c r="Y23" s="31">
        <v>8</v>
      </c>
      <c r="Z23" s="31"/>
      <c r="AA23" s="31">
        <v>8</v>
      </c>
      <c r="AB23" s="31"/>
      <c r="AC23" s="31">
        <v>8</v>
      </c>
      <c r="AD23" s="31"/>
      <c r="AE23" s="31">
        <v>8</v>
      </c>
      <c r="AF23" s="31"/>
      <c r="AG23" s="31">
        <v>8</v>
      </c>
      <c r="AH23" s="31"/>
      <c r="AI23" s="31">
        <v>8</v>
      </c>
      <c r="AJ23" s="31"/>
      <c r="AK23" s="31">
        <v>8</v>
      </c>
      <c r="AL23" s="31"/>
      <c r="AM23" s="31">
        <v>8</v>
      </c>
      <c r="AN23" s="31"/>
      <c r="AO23" s="31">
        <v>8</v>
      </c>
      <c r="AP23" s="31"/>
      <c r="AQ23" s="31">
        <v>8</v>
      </c>
      <c r="AR23" s="31"/>
      <c r="AS23" s="31">
        <v>8</v>
      </c>
      <c r="AT23" s="31"/>
      <c r="AU23" s="31">
        <v>8</v>
      </c>
      <c r="AV23" s="31"/>
      <c r="AW23" s="31">
        <v>8</v>
      </c>
      <c r="AX23" s="31"/>
      <c r="AY23" s="31">
        <v>8</v>
      </c>
      <c r="AZ23" s="31"/>
      <c r="BA23" s="31">
        <v>8</v>
      </c>
      <c r="BB23" s="31"/>
      <c r="BC23" s="31">
        <v>8</v>
      </c>
      <c r="BD23" s="31"/>
      <c r="BE23" s="31">
        <v>8</v>
      </c>
      <c r="BF23" s="31"/>
      <c r="BG23" s="31">
        <v>8</v>
      </c>
      <c r="BH23" s="31"/>
    </row>
    <row r="24" s="21" customFormat="1" ht="45" spans="1:60">
      <c r="A24" s="43"/>
      <c r="B24" s="31" t="s">
        <v>266</v>
      </c>
      <c r="C24" s="31" t="s">
        <v>114</v>
      </c>
      <c r="D24" s="32">
        <v>10</v>
      </c>
      <c r="E24" s="44" t="s">
        <v>18</v>
      </c>
      <c r="F24" s="44" t="s">
        <v>115</v>
      </c>
      <c r="G24" s="44" t="s">
        <v>116</v>
      </c>
      <c r="H24" s="44" t="s">
        <v>117</v>
      </c>
      <c r="I24" s="44" t="s">
        <v>118</v>
      </c>
      <c r="J24" s="44" t="s">
        <v>119</v>
      </c>
      <c r="K24" s="45">
        <f t="shared" si="2"/>
        <v>8</v>
      </c>
      <c r="L24" s="45">
        <f t="shared" si="3"/>
        <v>192</v>
      </c>
      <c r="M24" s="31">
        <v>8</v>
      </c>
      <c r="N24" s="31"/>
      <c r="O24" s="31">
        <v>8</v>
      </c>
      <c r="P24" s="31"/>
      <c r="Q24" s="31">
        <v>8</v>
      </c>
      <c r="R24" s="31"/>
      <c r="S24" s="31">
        <v>8</v>
      </c>
      <c r="T24" s="31"/>
      <c r="U24" s="31">
        <v>8</v>
      </c>
      <c r="V24" s="31"/>
      <c r="W24" s="31">
        <v>8</v>
      </c>
      <c r="X24" s="31"/>
      <c r="Y24" s="31">
        <v>8</v>
      </c>
      <c r="Z24" s="31"/>
      <c r="AA24" s="31">
        <v>8</v>
      </c>
      <c r="AB24" s="31"/>
      <c r="AC24" s="31">
        <v>8</v>
      </c>
      <c r="AD24" s="31"/>
      <c r="AE24" s="31">
        <v>8</v>
      </c>
      <c r="AF24" s="31"/>
      <c r="AG24" s="31">
        <v>8</v>
      </c>
      <c r="AH24" s="31"/>
      <c r="AI24" s="31">
        <v>8</v>
      </c>
      <c r="AJ24" s="31"/>
      <c r="AK24" s="31">
        <v>8</v>
      </c>
      <c r="AL24" s="31"/>
      <c r="AM24" s="31">
        <v>8</v>
      </c>
      <c r="AN24" s="31"/>
      <c r="AO24" s="31">
        <v>8</v>
      </c>
      <c r="AP24" s="31"/>
      <c r="AQ24" s="31">
        <v>8</v>
      </c>
      <c r="AR24" s="31"/>
      <c r="AS24" s="31">
        <v>8</v>
      </c>
      <c r="AT24" s="31"/>
      <c r="AU24" s="31">
        <v>8</v>
      </c>
      <c r="AV24" s="31"/>
      <c r="AW24" s="31">
        <v>8</v>
      </c>
      <c r="AX24" s="31"/>
      <c r="AY24" s="31">
        <v>8</v>
      </c>
      <c r="AZ24" s="31"/>
      <c r="BA24" s="31">
        <v>8</v>
      </c>
      <c r="BB24" s="31"/>
      <c r="BC24" s="31">
        <v>8</v>
      </c>
      <c r="BD24" s="31"/>
      <c r="BE24" s="31">
        <v>8</v>
      </c>
      <c r="BF24" s="31"/>
      <c r="BG24" s="31">
        <v>8</v>
      </c>
      <c r="BH24" s="31"/>
    </row>
    <row r="25" s="21" customFormat="1" ht="16" customHeight="1" spans="1:60">
      <c r="A25" s="31"/>
      <c r="B25" s="31"/>
      <c r="C25" s="31"/>
      <c r="D25" s="32">
        <f>SUM(D6:D24)</f>
        <v>86</v>
      </c>
      <c r="E25" s="45"/>
      <c r="F25" s="45"/>
      <c r="G25" s="45"/>
      <c r="H25" s="45"/>
      <c r="I25" s="45"/>
      <c r="J25" s="45"/>
      <c r="K25" s="45">
        <f>SUM(K6:K24)+0.02</f>
        <v>71.8284477124183</v>
      </c>
      <c r="L25" s="45">
        <f>SUM(L6:L24)</f>
        <v>1723.40274509804</v>
      </c>
      <c r="M25" s="45">
        <f>SUM(M6:M24)</f>
        <v>70.6</v>
      </c>
      <c r="N25" s="45"/>
      <c r="O25" s="45">
        <f>SUM(O6:O24)</f>
        <v>70.6</v>
      </c>
      <c r="P25" s="45"/>
      <c r="Q25" s="45">
        <f>SUM(Q6:Q24)</f>
        <v>71.8</v>
      </c>
      <c r="R25" s="45"/>
      <c r="S25" s="45">
        <f>SUM(S6:S24)</f>
        <v>80</v>
      </c>
      <c r="T25" s="45"/>
      <c r="U25" s="45">
        <f>SUM(U6:U24)</f>
        <v>71.9</v>
      </c>
      <c r="V25" s="45"/>
      <c r="W25" s="45">
        <f>SUM(W6:W24)</f>
        <v>71.8</v>
      </c>
      <c r="X25" s="45"/>
      <c r="Y25" s="45">
        <f>SUM(Y6:Y24)</f>
        <v>75</v>
      </c>
      <c r="Z25" s="45"/>
      <c r="AA25" s="45">
        <f>SUM(AA6:AA24)</f>
        <v>72.6</v>
      </c>
      <c r="AB25" s="45"/>
      <c r="AC25" s="45">
        <f>SUM(AC6:AC24)</f>
        <v>72.1333333333333</v>
      </c>
      <c r="AD25" s="45"/>
      <c r="AE25" s="45">
        <f>SUM(AE6:AE24)</f>
        <v>68.8</v>
      </c>
      <c r="AF25" s="45"/>
      <c r="AG25" s="45">
        <f>SUM(AG6:AG24)</f>
        <v>69.9694117647059</v>
      </c>
      <c r="AH25" s="45"/>
      <c r="AI25" s="45">
        <f>SUM(AI6:AI24)</f>
        <v>70.5</v>
      </c>
      <c r="AJ25" s="45"/>
      <c r="AK25" s="45">
        <f>SUM(AK6:AK24)</f>
        <v>47.1</v>
      </c>
      <c r="AL25" s="45"/>
      <c r="AM25" s="45">
        <f>SUM(AM6:AM24)</f>
        <v>69.6</v>
      </c>
      <c r="AN25" s="45"/>
      <c r="AO25" s="45">
        <f>SUM(AO6:AO24)</f>
        <v>69.6</v>
      </c>
      <c r="AP25" s="45"/>
      <c r="AQ25" s="45">
        <f t="shared" ref="AQ25:BH25" si="4">SUM(AQ6:AQ24)</f>
        <v>71</v>
      </c>
      <c r="AR25" s="45"/>
      <c r="AS25" s="45">
        <f t="shared" si="4"/>
        <v>71.6</v>
      </c>
      <c r="AT25" s="45"/>
      <c r="AU25" s="45">
        <f t="shared" si="4"/>
        <v>69.7</v>
      </c>
      <c r="AV25" s="45"/>
      <c r="AW25" s="45">
        <f t="shared" si="4"/>
        <v>75</v>
      </c>
      <c r="AX25" s="45"/>
      <c r="AY25" s="45">
        <f t="shared" si="4"/>
        <v>71.5</v>
      </c>
      <c r="AZ25" s="45"/>
      <c r="BA25" s="45">
        <f t="shared" si="4"/>
        <v>80</v>
      </c>
      <c r="BB25" s="45"/>
      <c r="BC25" s="45">
        <f t="shared" si="4"/>
        <v>78.8</v>
      </c>
      <c r="BD25" s="45"/>
      <c r="BE25" s="45">
        <f t="shared" si="4"/>
        <v>73.8</v>
      </c>
      <c r="BF25" s="45"/>
      <c r="BG25" s="45">
        <f t="shared" si="4"/>
        <v>80</v>
      </c>
      <c r="BH25" s="45"/>
    </row>
    <row r="26" s="20" customFormat="1" spans="4:12">
      <c r="D26" s="23"/>
      <c r="E26" s="24"/>
      <c r="F26" s="24"/>
      <c r="G26" s="24"/>
      <c r="H26" s="24"/>
      <c r="I26" s="24"/>
      <c r="J26" s="24"/>
      <c r="K26" s="24"/>
      <c r="L26" s="24"/>
    </row>
    <row r="27" s="20" customFormat="1" spans="4:12">
      <c r="D27" s="23"/>
      <c r="E27" s="24"/>
      <c r="F27" s="24"/>
      <c r="G27" s="24"/>
      <c r="H27" s="24"/>
      <c r="I27" s="24"/>
      <c r="J27" s="24"/>
      <c r="K27" s="24"/>
      <c r="L27" s="24"/>
    </row>
    <row r="28" s="20" customFormat="1" spans="4:12">
      <c r="D28" s="23"/>
      <c r="E28" s="24"/>
      <c r="F28" s="24"/>
      <c r="G28" s="24"/>
      <c r="H28" s="24"/>
      <c r="I28" s="24"/>
      <c r="J28" s="24"/>
      <c r="K28" s="24"/>
      <c r="L28" s="24"/>
    </row>
  </sheetData>
  <mergeCells count="39">
    <mergeCell ref="A2:BH2"/>
    <mergeCell ref="E3:J3"/>
    <mergeCell ref="F4:J4"/>
    <mergeCell ref="F10:J10"/>
    <mergeCell ref="F11:J11"/>
    <mergeCell ref="F18:J18"/>
    <mergeCell ref="F19:J19"/>
    <mergeCell ref="A3:A5"/>
    <mergeCell ref="A23:A24"/>
    <mergeCell ref="B3:B5"/>
    <mergeCell ref="C3:C5"/>
    <mergeCell ref="D3:D5"/>
    <mergeCell ref="E4:E5"/>
    <mergeCell ref="K3:K5"/>
    <mergeCell ref="L3:L5"/>
    <mergeCell ref="M3:N4"/>
    <mergeCell ref="O3:P4"/>
    <mergeCell ref="Q3:R4"/>
    <mergeCell ref="S3:T4"/>
    <mergeCell ref="U3:V4"/>
    <mergeCell ref="W3:X4"/>
    <mergeCell ref="Y3:Z4"/>
    <mergeCell ref="AA3:AB4"/>
    <mergeCell ref="AC3:AD4"/>
    <mergeCell ref="AE3:AF4"/>
    <mergeCell ref="AG3:AH4"/>
    <mergeCell ref="AI3:AJ4"/>
    <mergeCell ref="AK3:AL4"/>
    <mergeCell ref="AM3:AN4"/>
    <mergeCell ref="AO3:AP4"/>
    <mergeCell ref="AQ3:AR4"/>
    <mergeCell ref="AS3:AT4"/>
    <mergeCell ref="AU3:AV4"/>
    <mergeCell ref="AW3:AX4"/>
    <mergeCell ref="AY3:AZ4"/>
    <mergeCell ref="BA3:BB4"/>
    <mergeCell ref="BC3:BD4"/>
    <mergeCell ref="BE3:BF4"/>
    <mergeCell ref="BG3:BH4"/>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120" zoomScaleNormal="120" workbookViewId="0">
      <pane xSplit="2" ySplit="3" topLeftCell="C18" activePane="bottomRight" state="frozen"/>
      <selection/>
      <selection pane="topRight"/>
      <selection pane="bottomLeft"/>
      <selection pane="bottomRight" activeCell="C18" sqref="C18"/>
    </sheetView>
  </sheetViews>
  <sheetFormatPr defaultColWidth="8.25" defaultRowHeight="14.25" outlineLevelCol="4"/>
  <cols>
    <col min="1" max="1" width="5.4" style="3" customWidth="1"/>
    <col min="2" max="2" width="5.09166666666667" style="1" customWidth="1"/>
    <col min="3" max="3" width="12.8333333333333" style="4" customWidth="1"/>
    <col min="4" max="4" width="26.9916666666667" style="1" customWidth="1"/>
    <col min="5" max="5" width="43.3916666666667" style="1" customWidth="1"/>
    <col min="6" max="16384" width="8.25" style="1"/>
  </cols>
  <sheetData>
    <row r="1" s="1" customFormat="1" ht="20.25" spans="1:3">
      <c r="A1" s="5" t="s">
        <v>414</v>
      </c>
      <c r="C1" s="4"/>
    </row>
    <row r="2" s="1" customFormat="1" ht="39.8" customHeight="1" spans="1:5">
      <c r="A2" s="6" t="s">
        <v>415</v>
      </c>
      <c r="B2" s="6"/>
      <c r="C2" s="6"/>
      <c r="D2" s="6"/>
      <c r="E2" s="6"/>
    </row>
    <row r="3" s="2" customFormat="1" ht="27.7" customHeight="1" spans="1:5">
      <c r="A3" s="7" t="s">
        <v>416</v>
      </c>
      <c r="B3" s="7" t="s">
        <v>417</v>
      </c>
      <c r="C3" s="7" t="s">
        <v>418</v>
      </c>
      <c r="D3" s="7" t="s">
        <v>419</v>
      </c>
      <c r="E3" s="7" t="s">
        <v>420</v>
      </c>
    </row>
    <row r="4" s="1" customFormat="1" ht="69.05" customHeight="1" spans="1:5">
      <c r="A4" s="8" t="s">
        <v>421</v>
      </c>
      <c r="B4" s="9" t="s">
        <v>422</v>
      </c>
      <c r="C4" s="10" t="s">
        <v>423</v>
      </c>
      <c r="D4" s="11" t="s">
        <v>424</v>
      </c>
      <c r="E4" s="11" t="s">
        <v>425</v>
      </c>
    </row>
    <row r="5" s="1" customFormat="1" ht="84.05" customHeight="1" spans="1:5">
      <c r="A5" s="8"/>
      <c r="B5" s="9"/>
      <c r="C5" s="10" t="s">
        <v>426</v>
      </c>
      <c r="D5" s="11" t="s">
        <v>427</v>
      </c>
      <c r="E5" s="11" t="s">
        <v>428</v>
      </c>
    </row>
    <row r="6" s="1" customFormat="1" ht="82.8" customHeight="1" spans="1:5">
      <c r="A6" s="8"/>
      <c r="B6" s="9"/>
      <c r="C6" s="10" t="s">
        <v>429</v>
      </c>
      <c r="D6" s="11" t="s">
        <v>430</v>
      </c>
      <c r="E6" s="11" t="s">
        <v>431</v>
      </c>
    </row>
    <row r="7" s="1" customFormat="1" ht="78.75" customHeight="1" spans="1:5">
      <c r="A7" s="8"/>
      <c r="B7" s="9" t="s">
        <v>432</v>
      </c>
      <c r="C7" s="10" t="s">
        <v>433</v>
      </c>
      <c r="D7" s="11" t="s">
        <v>434</v>
      </c>
      <c r="E7" s="11" t="s">
        <v>435</v>
      </c>
    </row>
    <row r="8" s="1" customFormat="1" ht="69.5" customHeight="1" spans="1:5">
      <c r="A8" s="8"/>
      <c r="B8" s="9"/>
      <c r="C8" s="10" t="s">
        <v>393</v>
      </c>
      <c r="D8" s="11" t="s">
        <v>436</v>
      </c>
      <c r="E8" s="11" t="s">
        <v>437</v>
      </c>
    </row>
    <row r="9" s="1" customFormat="1" ht="58.85" customHeight="1" spans="1:5">
      <c r="A9" s="12" t="s">
        <v>438</v>
      </c>
      <c r="B9" s="9" t="s">
        <v>439</v>
      </c>
      <c r="C9" s="10" t="s">
        <v>395</v>
      </c>
      <c r="D9" s="11" t="s">
        <v>440</v>
      </c>
      <c r="E9" s="11" t="s">
        <v>441</v>
      </c>
    </row>
    <row r="10" s="1" customFormat="1" ht="94.55" customHeight="1" spans="1:5">
      <c r="A10" s="13"/>
      <c r="B10" s="9"/>
      <c r="C10" s="10" t="s">
        <v>397</v>
      </c>
      <c r="D10" s="11" t="s">
        <v>442</v>
      </c>
      <c r="E10" s="11" t="s">
        <v>443</v>
      </c>
    </row>
    <row r="11" s="1" customFormat="1" ht="70.3" customHeight="1" spans="1:5">
      <c r="A11" s="13"/>
      <c r="B11" s="9"/>
      <c r="C11" s="14" t="s">
        <v>399</v>
      </c>
      <c r="D11" s="11" t="s">
        <v>444</v>
      </c>
      <c r="E11" s="11" t="s">
        <v>445</v>
      </c>
    </row>
    <row r="12" s="1" customFormat="1" ht="54.8" customHeight="1" spans="1:5">
      <c r="A12" s="15"/>
      <c r="B12" s="16" t="s">
        <v>446</v>
      </c>
      <c r="C12" s="14" t="s">
        <v>395</v>
      </c>
      <c r="D12" s="11" t="s">
        <v>447</v>
      </c>
      <c r="E12" s="11" t="s">
        <v>448</v>
      </c>
    </row>
    <row r="13" s="1" customFormat="1" ht="102.7" customHeight="1" spans="1:5">
      <c r="A13" s="15"/>
      <c r="B13" s="17"/>
      <c r="C13" s="14" t="s">
        <v>449</v>
      </c>
      <c r="D13" s="11" t="s">
        <v>450</v>
      </c>
      <c r="E13" s="11" t="s">
        <v>451</v>
      </c>
    </row>
    <row r="14" s="1" customFormat="1" ht="67.8" customHeight="1" spans="1:5">
      <c r="A14" s="18"/>
      <c r="B14" s="19"/>
      <c r="C14" s="14" t="s">
        <v>404</v>
      </c>
      <c r="D14" s="11" t="s">
        <v>252</v>
      </c>
      <c r="E14" s="11" t="s">
        <v>452</v>
      </c>
    </row>
    <row r="15" s="1" customFormat="1" ht="94.55" customHeight="1" spans="1:5">
      <c r="A15" s="8" t="s">
        <v>453</v>
      </c>
      <c r="B15" s="9" t="s">
        <v>454</v>
      </c>
      <c r="C15" s="14" t="s">
        <v>455</v>
      </c>
      <c r="D15" s="11" t="s">
        <v>456</v>
      </c>
      <c r="E15" s="11" t="s">
        <v>457</v>
      </c>
    </row>
    <row r="16" s="1" customFormat="1" ht="97.85" customHeight="1" spans="1:5">
      <c r="A16" s="8"/>
      <c r="B16" s="9"/>
      <c r="C16" s="14" t="s">
        <v>458</v>
      </c>
      <c r="D16" s="11" t="s">
        <v>459</v>
      </c>
      <c r="E16" s="11" t="s">
        <v>460</v>
      </c>
    </row>
    <row r="17" s="1" customFormat="1" ht="100.2" customHeight="1" spans="1:5">
      <c r="A17" s="8"/>
      <c r="B17" s="9"/>
      <c r="C17" s="14" t="s">
        <v>461</v>
      </c>
      <c r="D17" s="11" t="s">
        <v>462</v>
      </c>
      <c r="E17" s="11" t="s">
        <v>463</v>
      </c>
    </row>
    <row r="18" s="1" customFormat="1" ht="93.3" customHeight="1" spans="1:5">
      <c r="A18" s="8"/>
      <c r="B18" s="9"/>
      <c r="C18" s="14" t="s">
        <v>464</v>
      </c>
      <c r="D18" s="11" t="s">
        <v>465</v>
      </c>
      <c r="E18" s="11" t="s">
        <v>466</v>
      </c>
    </row>
    <row r="19" s="1" customFormat="1" ht="41.35" customHeight="1" spans="1:5">
      <c r="A19" s="8" t="s">
        <v>467</v>
      </c>
      <c r="B19" s="9" t="s">
        <v>468</v>
      </c>
      <c r="C19" s="14" t="s">
        <v>469</v>
      </c>
      <c r="D19" s="11" t="s">
        <v>263</v>
      </c>
      <c r="E19" s="14" t="s">
        <v>470</v>
      </c>
    </row>
    <row r="20" s="1" customFormat="1" ht="41.35" customHeight="1" spans="1:5">
      <c r="A20" s="8"/>
      <c r="B20" s="9"/>
      <c r="C20" s="14" t="s">
        <v>471</v>
      </c>
      <c r="D20" s="11" t="s">
        <v>472</v>
      </c>
      <c r="E20" s="14"/>
    </row>
    <row r="21" s="1" customFormat="1" ht="41.35" customHeight="1" spans="1:5">
      <c r="A21" s="8"/>
      <c r="B21" s="9"/>
      <c r="C21" s="14" t="s">
        <v>473</v>
      </c>
      <c r="D21" s="11" t="s">
        <v>474</v>
      </c>
      <c r="E21" s="14"/>
    </row>
    <row r="22" s="1" customFormat="1" ht="41.35" customHeight="1" spans="1:5">
      <c r="A22" s="8"/>
      <c r="B22" s="9"/>
      <c r="C22" s="14" t="s">
        <v>475</v>
      </c>
      <c r="D22" s="11" t="s">
        <v>476</v>
      </c>
      <c r="E22" s="14"/>
    </row>
    <row r="23" s="1" customFormat="1" ht="41.35" customHeight="1" spans="1:5">
      <c r="A23" s="8"/>
      <c r="B23" s="9"/>
      <c r="C23" s="14" t="s">
        <v>120</v>
      </c>
      <c r="D23" s="11" t="s">
        <v>477</v>
      </c>
      <c r="E23" s="11" t="s">
        <v>478</v>
      </c>
    </row>
  </sheetData>
  <mergeCells count="12">
    <mergeCell ref="A2:E2"/>
    <mergeCell ref="A4:A8"/>
    <mergeCell ref="A9:A14"/>
    <mergeCell ref="A15:A18"/>
    <mergeCell ref="A19:A23"/>
    <mergeCell ref="B4:B6"/>
    <mergeCell ref="B7:B8"/>
    <mergeCell ref="B9:B11"/>
    <mergeCell ref="B12:B14"/>
    <mergeCell ref="B15:B18"/>
    <mergeCell ref="B19:B23"/>
    <mergeCell ref="E19:E2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评分表（原表）</vt:lpstr>
      <vt:lpstr>评分表 (村) (2)</vt:lpstr>
      <vt:lpstr>Sheet1</vt:lpstr>
      <vt:lpstr>评分表2 (2)</vt:lpstr>
      <vt:lpstr>评分表2</vt:lpstr>
      <vt:lpstr>扣分原因2-1</vt:lpstr>
      <vt:lpstr>评分表 (村)</vt:lpstr>
      <vt:lpstr>指标框架（原表）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64226</dc:creator>
  <cp:lastModifiedBy>鲸落.</cp:lastModifiedBy>
  <dcterms:created xsi:type="dcterms:W3CDTF">2021-11-25T07:23:00Z</dcterms:created>
  <dcterms:modified xsi:type="dcterms:W3CDTF">2023-01-06T04:56:02Z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A946C41ABC6A4422A9704AB322B491B0</vt:lpwstr>
  </property>
  <property fmtid="{D5CDD505-2E9C-101B-9397-08002B2CF9AE}" pid="3" name="KSOProductBuildVer">
    <vt:lpwstr>2052-11.1.0.12980</vt:lpwstr>
  </property>
</Properties>
</file>